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3.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026"/>
  <workbookPr defaultThemeVersion="166925"/>
  <mc:AlternateContent xmlns:mc="http://schemas.openxmlformats.org/markup-compatibility/2006">
    <mc:Choice Requires="x15">
      <x15ac:absPath xmlns:x15ac="http://schemas.microsoft.com/office/spreadsheetml/2010/11/ac" url="C:\Users\Renate.Kundzina\Documents\2019. gads\Pārskati\SPSIL\"/>
    </mc:Choice>
  </mc:AlternateContent>
  <xr:revisionPtr revIDLastSave="0" documentId="13_ncr:1_{998E230B-1087-44D5-AFD6-5F6F1BE0C080}" xr6:coauthVersionLast="45" xr6:coauthVersionMax="45" xr10:uidLastSave="{00000000-0000-0000-0000-000000000000}"/>
  <bookViews>
    <workbookView xWindow="29580" yWindow="780" windowWidth="25470" windowHeight="15210" firstSheet="1" activeTab="3" xr2:uid="{00000000-000D-0000-FFFF-FFFF00000000}"/>
  </bookViews>
  <sheets>
    <sheet name="SPSIL_2018_gads" sheetId="1" r:id="rId1"/>
    <sheet name="Satura_rādītājs_metodoloģija" sheetId="2" r:id="rId2"/>
    <sheet name="Zem_Tab_Dinamika" sheetId="3" r:id="rId3"/>
    <sheet name="Izņēmumi" sheetId="4" r:id="rId4"/>
    <sheet name="Duālo_pasūtītāju_saraksts" sheetId="5" r:id="rId5"/>
    <sheet name="Secinājumi" sheetId="6" r:id="rId6"/>
  </sheets>
  <externalReferences>
    <externalReference r:id="rId7"/>
  </externalReferences>
  <calcPr calcId="191029"/>
  <customWorkbookViews>
    <customWorkbookView name="EM - Personal View" guid="{C520D7F7-BD71-4ED9-BD7D-7AD450B86C47}" mergeInterval="0" personalView="1" maximized="1" windowWidth="1362" windowHeight="508" activeSheetId="2"/>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N60" i="4" l="1"/>
  <c r="N59" i="4"/>
  <c r="N58" i="4"/>
  <c r="N57" i="4"/>
  <c r="N56" i="4"/>
  <c r="N55" i="4"/>
  <c r="S49" i="4" l="1"/>
  <c r="Q49" i="4"/>
  <c r="S48" i="4"/>
  <c r="Q48" i="4"/>
  <c r="S47" i="4"/>
  <c r="Q47" i="4"/>
  <c r="S46" i="4"/>
  <c r="Q46" i="4"/>
  <c r="S45" i="4"/>
  <c r="Q45" i="4"/>
  <c r="S44" i="4"/>
  <c r="Q44" i="4"/>
  <c r="S43" i="4"/>
  <c r="Q43" i="4"/>
  <c r="S42" i="4"/>
  <c r="S50" i="4" s="1"/>
  <c r="Q42" i="4"/>
  <c r="Q50" i="4" s="1"/>
  <c r="P50" i="4"/>
  <c r="O50" i="4"/>
  <c r="N50" i="4"/>
  <c r="M50" i="4"/>
  <c r="I29" i="4"/>
  <c r="H29" i="4"/>
  <c r="G29" i="4"/>
  <c r="D29" i="4"/>
  <c r="F29" i="4"/>
  <c r="E29" i="4"/>
  <c r="J36" i="4"/>
  <c r="K36" i="4"/>
  <c r="L36" i="4"/>
  <c r="J35" i="4"/>
  <c r="K35" i="4"/>
  <c r="L35" i="4"/>
  <c r="T49" i="4" l="1"/>
  <c r="T46" i="4"/>
  <c r="T42" i="4"/>
  <c r="T43" i="4"/>
  <c r="T47" i="4"/>
  <c r="R45" i="4"/>
  <c r="R49" i="4"/>
  <c r="R44" i="4"/>
  <c r="R46" i="4"/>
  <c r="R48" i="4"/>
  <c r="R43" i="4"/>
  <c r="R47" i="4"/>
  <c r="R42" i="4"/>
  <c r="T44" i="4"/>
  <c r="T48" i="4"/>
  <c r="T45" i="4"/>
  <c r="V5" i="4"/>
  <c r="V11" i="4"/>
  <c r="U11" i="4"/>
  <c r="T11" i="4"/>
  <c r="V10" i="4"/>
  <c r="U10" i="4"/>
  <c r="T10" i="4"/>
  <c r="L50" i="4"/>
  <c r="K50" i="4"/>
  <c r="J50" i="4"/>
  <c r="I50" i="4"/>
  <c r="H50" i="4"/>
  <c r="G50" i="4"/>
  <c r="F50" i="4"/>
  <c r="E50" i="4"/>
  <c r="L34" i="4"/>
  <c r="K34" i="4"/>
  <c r="J34" i="4"/>
  <c r="L33" i="4"/>
  <c r="K33" i="4"/>
  <c r="J33" i="4"/>
  <c r="L32" i="4"/>
  <c r="K32" i="4"/>
  <c r="J32" i="4"/>
  <c r="L31" i="4"/>
  <c r="K31" i="4"/>
  <c r="J31" i="4"/>
  <c r="L29" i="4"/>
  <c r="K29" i="4"/>
  <c r="J29" i="4"/>
  <c r="C19" i="4"/>
  <c r="W11" i="4" l="1"/>
  <c r="R50" i="4"/>
  <c r="W10" i="4"/>
  <c r="T50" i="4" l="1"/>
  <c r="V9" i="4" l="1"/>
  <c r="U9" i="4"/>
  <c r="V8" i="4"/>
  <c r="D20" i="4" s="1"/>
  <c r="U8" i="4"/>
  <c r="T8" i="4"/>
  <c r="B20" i="4" s="1"/>
  <c r="C20" i="4" s="1"/>
  <c r="V7" i="4"/>
  <c r="D19" i="4" s="1"/>
  <c r="U7" i="4"/>
  <c r="V6" i="4"/>
  <c r="U6" i="4"/>
  <c r="U5" i="4"/>
  <c r="W8" i="4" l="1"/>
  <c r="W7" i="4"/>
  <c r="W6" i="4"/>
  <c r="D18" i="4"/>
  <c r="W9" i="4"/>
  <c r="W5" i="4"/>
  <c r="D17" i="4"/>
  <c r="H19" i="3" l="1"/>
  <c r="H18" i="3"/>
  <c r="H17" i="3"/>
  <c r="H16" i="3"/>
  <c r="H15" i="3"/>
  <c r="H14" i="3"/>
  <c r="H13" i="3"/>
  <c r="H12" i="3"/>
  <c r="H20" i="3" l="1"/>
  <c r="I16" i="3" s="1"/>
  <c r="E6" i="3"/>
  <c r="M58" i="3" s="1"/>
  <c r="E5" i="3"/>
  <c r="M57" i="3" s="1"/>
  <c r="E4" i="3"/>
  <c r="M56" i="3" s="1"/>
  <c r="F33" i="3"/>
  <c r="D33" i="3"/>
  <c r="B33" i="3"/>
  <c r="H32" i="3"/>
  <c r="G32" i="3" s="1"/>
  <c r="H31" i="3"/>
  <c r="G31" i="3" s="1"/>
  <c r="H30" i="3"/>
  <c r="G30" i="3" s="1"/>
  <c r="H29" i="3"/>
  <c r="G29" i="3" s="1"/>
  <c r="H28" i="3"/>
  <c r="G28" i="3" s="1"/>
  <c r="H27" i="3"/>
  <c r="G27" i="3" s="1"/>
  <c r="H26" i="3"/>
  <c r="G26" i="3" s="1"/>
  <c r="H25" i="3"/>
  <c r="G25" i="3" s="1"/>
  <c r="F20" i="3"/>
  <c r="G19" i="3" s="1"/>
  <c r="D20" i="3"/>
  <c r="E19" i="3" s="1"/>
  <c r="B20" i="3"/>
  <c r="C17" i="3" s="1"/>
  <c r="C7" i="3"/>
  <c r="D4" i="3" s="1"/>
  <c r="B7" i="3"/>
  <c r="D5" i="3" l="1"/>
  <c r="D6" i="3"/>
  <c r="I17" i="3"/>
  <c r="I13" i="3"/>
  <c r="I18" i="3"/>
  <c r="I19" i="3"/>
  <c r="I14" i="3"/>
  <c r="I15" i="3"/>
  <c r="I12" i="3"/>
  <c r="H33" i="3"/>
  <c r="G33" i="3" s="1"/>
  <c r="E15" i="3"/>
  <c r="G12" i="3"/>
  <c r="G15" i="3"/>
  <c r="G13" i="3"/>
  <c r="G17" i="3"/>
  <c r="G14" i="3"/>
  <c r="G18" i="3"/>
  <c r="E13" i="3"/>
  <c r="E12" i="3"/>
  <c r="E14" i="3"/>
  <c r="E16" i="3"/>
  <c r="E18" i="3"/>
  <c r="E17" i="3"/>
  <c r="C15" i="3"/>
  <c r="C19" i="3"/>
  <c r="C12" i="3"/>
  <c r="C16" i="3"/>
  <c r="C14" i="3"/>
  <c r="C13" i="3"/>
  <c r="G16" i="3"/>
  <c r="C18" i="3"/>
  <c r="C25" i="3"/>
  <c r="C26" i="3"/>
  <c r="C27" i="3"/>
  <c r="C28" i="3"/>
  <c r="C29" i="3"/>
  <c r="C30" i="3"/>
  <c r="C31" i="3"/>
  <c r="C32" i="3"/>
  <c r="E7" i="3"/>
  <c r="E25" i="3"/>
  <c r="E26" i="3"/>
  <c r="E27" i="3"/>
  <c r="E28" i="3"/>
  <c r="E29" i="3"/>
  <c r="E30" i="3"/>
  <c r="E31" i="3"/>
  <c r="E32" i="3"/>
  <c r="I20" i="3" l="1"/>
  <c r="D7" i="3"/>
  <c r="E33" i="3"/>
  <c r="C33" i="3"/>
  <c r="G20" i="3"/>
  <c r="E20" i="3"/>
  <c r="C20" i="3"/>
</calcChain>
</file>

<file path=xl/sharedStrings.xml><?xml version="1.0" encoding="utf-8"?>
<sst xmlns="http://schemas.openxmlformats.org/spreadsheetml/2006/main" count="424" uniqueCount="281">
  <si>
    <t>Iepirkumu veids</t>
  </si>
  <si>
    <t>Noslēgto iepirkumu līgumu skaits</t>
  </si>
  <si>
    <t>Noslēgto līgumu summa (milj.EUR)</t>
  </si>
  <si>
    <t>Īpatsvars (%)</t>
  </si>
  <si>
    <t>Vidējā iepirkumu līgumu vērtība, EUR</t>
  </si>
  <si>
    <t>Būvdarbi</t>
  </si>
  <si>
    <t>Prece</t>
  </si>
  <si>
    <t>Pakalpojumi</t>
  </si>
  <si>
    <t>Kopā</t>
  </si>
  <si>
    <t>Darbības jomas</t>
  </si>
  <si>
    <t>Būvdarbi (EUR)</t>
  </si>
  <si>
    <t>Preču piegāde (EUR)</t>
  </si>
  <si>
    <t>Pakal-pojumi (EUR)</t>
  </si>
  <si>
    <t>Siltumapgāde, gāze</t>
  </si>
  <si>
    <t>Elektroenerģija</t>
  </si>
  <si>
    <t>Ūdensapgāde</t>
  </si>
  <si>
    <t>Dzelzceļu pakalpojumi</t>
  </si>
  <si>
    <t>Pasažieru pārvadājumi</t>
  </si>
  <si>
    <t>Pasta pakalpojumi</t>
  </si>
  <si>
    <t>Ostas</t>
  </si>
  <si>
    <t>Lidostas</t>
  </si>
  <si>
    <t xml:space="preserve">Kopā </t>
  </si>
  <si>
    <t xml:space="preserve">Kopā (EUR) </t>
  </si>
  <si>
    <t>Noslēgto iepirkumu līgumu skaita un noslēgtās līgumu summas zem ES līgumcenu sliekšņa sadalījums pa iepirkumu veidiem 2018.gadā</t>
  </si>
  <si>
    <t>Zem ES līgumcenu sliekšņa noslēgto līgumu summu sadalījums pēc iepirkumu veidiem pa sabiedrisko pakalpojumu sniedzēju jomām 2018.gadā</t>
  </si>
  <si>
    <t>Zem ES līgumcenu sliekšņa noslēgto līgumu summu sadalījums pēc iepirkumu veidiem sabiedrisko pakalpojumu sniedzēju jomu griezumā 2018.gadā</t>
  </si>
  <si>
    <t>2011. gads</t>
  </si>
  <si>
    <t>2012. gads</t>
  </si>
  <si>
    <t>2013. gads</t>
  </si>
  <si>
    <t>2014. gads</t>
  </si>
  <si>
    <t>2015. gads</t>
  </si>
  <si>
    <t>2016. gads</t>
  </si>
  <si>
    <t>2017. gads</t>
  </si>
  <si>
    <t>Bāze: kopējā zem ES līgumcenu sliekšņa iepirkumu līgumu summa attiecīgajā gadā (milj.EUR)</t>
  </si>
  <si>
    <t>2010. gads</t>
  </si>
  <si>
    <t>2018. gads</t>
  </si>
  <si>
    <t>Būvdarbu iepirkumi (milj.EUR)</t>
  </si>
  <si>
    <t>Preču iepirkumi (milj.EUR)</t>
  </si>
  <si>
    <t>Pakalpojumu iepirkumi (milj.EUR)</t>
  </si>
  <si>
    <t>Zem ES līgumcenu sliekšņa noslēgto līgumu summu pieauguma temps pa iepirkumu veidiem, salīdzinot ar iepriekšējo gadu, %</t>
  </si>
  <si>
    <t>Būvdarbu iepirkumu vidējā vērtība (EUR)</t>
  </si>
  <si>
    <t>Preču iepirkumu vidējā vērtība (EUR)</t>
  </si>
  <si>
    <t>Pakalpojumu iepirkumu vidējā vērtība (EUR)</t>
  </si>
  <si>
    <t>Zem ES līgumcenu sliekšņa noslēgto līgumu summu un vidējās vērtības dinamika pēc iepirkumu veidiem no 2010. līdz 2018.gadam</t>
  </si>
  <si>
    <t>Iepirkumi, par kuriem noslēgti līgumi, piemērojot likuma izņēmumus</t>
  </si>
  <si>
    <t>Gads</t>
  </si>
  <si>
    <t>Gāzes vai siltuma pārvades vai sadales nozare</t>
  </si>
  <si>
    <t>Elektroenerģijas ražošanas, pārvades vai sadales nozare</t>
  </si>
  <si>
    <t>Dzeramā ūdens ražošanas, pārvades vai sadales nozare</t>
  </si>
  <si>
    <t>Dzelzceļu transporta pakalpojumu joma</t>
  </si>
  <si>
    <t>Pavisam kopā</t>
  </si>
  <si>
    <t>Vidējā līguma vērtība, EUR</t>
  </si>
  <si>
    <t>Pakal-poju-mu snie-dzēju skaits</t>
  </si>
  <si>
    <t>No-slēgto līgu-mu skaits</t>
  </si>
  <si>
    <t>Noslēgto līgumu summa (EUR)</t>
  </si>
  <si>
    <t>Noslēgto līgu-mu skaits</t>
  </si>
  <si>
    <t>Pakalpoju-mu snie-dzēju skaits</t>
  </si>
  <si>
    <t>Noslēgto līgumu skaits</t>
  </si>
  <si>
    <t>Likuma kopējā izņēmumu piemērošanas dinamika</t>
  </si>
  <si>
    <t>Likuma piemērošanas izņēmumi</t>
  </si>
  <si>
    <t>Pakal-pojumu snie-dzēju skaits</t>
  </si>
  <si>
    <t>Noslēgto līgumu summa, EUR</t>
  </si>
  <si>
    <t>Noslēgto līgumu summa pavisam kopā, EUR</t>
  </si>
  <si>
    <t>2016.gads</t>
  </si>
  <si>
    <t>2017.gads</t>
  </si>
  <si>
    <t>Pakalpojumu sniedzēju skaits</t>
  </si>
  <si>
    <t>No-slēgto līgumu skaits</t>
  </si>
  <si>
    <t>t.sk.</t>
  </si>
  <si>
    <t>SPSIL pamatojums</t>
  </si>
  <si>
    <t xml:space="preserve">Elektroenerģija </t>
  </si>
  <si>
    <t>2012.gads</t>
  </si>
  <si>
    <t>2013.gads</t>
  </si>
  <si>
    <t>2014.gads</t>
  </si>
  <si>
    <t>2015.gads</t>
  </si>
  <si>
    <t>Kopējā līgumu summa (EUR), piemērojot 10.pantu</t>
  </si>
  <si>
    <t>Vidējā līgumu vērtība (EUR), piemērojot 10.pantu</t>
  </si>
  <si>
    <t>Pilsētas dzelzceļu, tramvaju, trolejbusu vai autobusu transporta pakalpojumu joma</t>
  </si>
  <si>
    <t>Jūras ostu vai iekšējo ostu, vai citu piestātņu pakalpojumu joma</t>
  </si>
  <si>
    <t>Vidējā līguma vērtība, milj.EUR</t>
  </si>
  <si>
    <t>2018.gads</t>
  </si>
  <si>
    <t xml:space="preserve">Īpatsvara pieaugums (%) attiecībā pret 2017.gadu </t>
  </si>
  <si>
    <t>Īpatsvars attiecībā pret 2017.gadu (%)</t>
  </si>
  <si>
    <t>Īpatsvars (%) attiecībā pret kopējo pasūtītāju skaitu</t>
  </si>
  <si>
    <t>Īpat-svars (%) attiecībā pret kopējo līgumu summu</t>
  </si>
  <si>
    <t>Pasažieru pārcadājumi</t>
  </si>
  <si>
    <t>10.panta (1)daļas 3.punkts</t>
  </si>
  <si>
    <t>10.panta (1)daļas 10.punkts</t>
  </si>
  <si>
    <t>10.panta (1)daļas 4.punkts</t>
  </si>
  <si>
    <t>12.pants</t>
  </si>
  <si>
    <t>10.panta (1)daļas 17.punkts</t>
  </si>
  <si>
    <t>10.panta (1)daļas 16.punkts</t>
  </si>
  <si>
    <t>10.panta (1)daļas 6.punkts</t>
  </si>
  <si>
    <t>10.panta (1)daļas 15.punkts</t>
  </si>
  <si>
    <t>Kopējā līgumu summa (EUR), piemērojot 11.pantu</t>
  </si>
  <si>
    <t>Kopējā līgumu summa (EUR), piemērojot 12.pantu</t>
  </si>
  <si>
    <t>Vidējā līgumu vērtība (EUR), piemērojot 11.pantu</t>
  </si>
  <si>
    <t>Vidējā līgumu vērtība (EUR), piemērojot 12.pantu</t>
  </si>
  <si>
    <t>Pakalpojumu sniedzēju skaits, kurš piemērojis izņēmumus</t>
  </si>
  <si>
    <t>STATISTIKAS PĀRSKATU APKOPOJUMS PAR 2018.GADĀ SABIEDRISKO PAKALPOJUMU SNIEDZĒJU VEIKTAJIEM IEPIRKUMIEM</t>
  </si>
  <si>
    <t>Rīga, 2019</t>
  </si>
  <si>
    <t>Satura rādītājs</t>
  </si>
  <si>
    <t>I.</t>
  </si>
  <si>
    <t>II.</t>
  </si>
  <si>
    <t>III.</t>
  </si>
  <si>
    <t>IV.</t>
  </si>
  <si>
    <t xml:space="preserve">Zem ES līgumcenu sliekšņa veiktie iepirkumi </t>
  </si>
  <si>
    <t>Duālo_pasūtītāju_saraksts</t>
  </si>
  <si>
    <t>Secinājumi</t>
  </si>
  <si>
    <t>Pārskatu apkopojuma metodoloģija</t>
  </si>
  <si>
    <t>Pārskata mērķis un uzdevumi</t>
  </si>
  <si>
    <t>Pārskata sagatavošanas laiks un pieprasījuma mērķis</t>
  </si>
  <si>
    <t>Pārskata datu avots</t>
  </si>
  <si>
    <t>Termini</t>
  </si>
  <si>
    <t>Termini pārskatu apkopojumā lietoti un formulēti atbilstoši Sabiedrisko pakalpojumu sniedzēju iepirkumu likumam.</t>
  </si>
  <si>
    <t>Datu analīzes metode un datu atklātības princips</t>
  </si>
  <si>
    <t>Pārskatā lietotie saīsinājumi:</t>
  </si>
  <si>
    <t>IUB - Iepirkumu uzraudzības birojs;</t>
  </si>
  <si>
    <t>SPSIL - Sabiedrisko pakalpojumu sniedzēju iepirkumu likums;</t>
  </si>
  <si>
    <t>PIL - Publisko iepirkumu likums;</t>
  </si>
  <si>
    <t>SPS - sabiedrisko pakalpojumu sniedzēji;</t>
  </si>
  <si>
    <t>PVS - Publikāciju vadības sistēma;</t>
  </si>
  <si>
    <t>Duāls  pasūtītājs - tāds sabiedrisko pakalpojumu sniedzējs, kurš piemēro arī Publisko iepirkumu likumu.</t>
  </si>
  <si>
    <t>Statistikas pārskatu apkopojums par 2018.gadā sabiedrisko pakalpojumu sniedzēju veiktajiem iepirkumiem</t>
  </si>
  <si>
    <t>1.</t>
  </si>
  <si>
    <t>Skultes ostas pārvalde</t>
  </si>
  <si>
    <t>2.</t>
  </si>
  <si>
    <t>VAS "Latvijas dzelzceļš"</t>
  </si>
  <si>
    <t>3.</t>
  </si>
  <si>
    <t>SIA "Krāslavas nami"</t>
  </si>
  <si>
    <t>4.</t>
  </si>
  <si>
    <t>SIA Ādažu namsaimnieks</t>
  </si>
  <si>
    <t>5.</t>
  </si>
  <si>
    <t>SIA "Kokneses Komunālie pakalpojumi"</t>
  </si>
  <si>
    <t>6.</t>
  </si>
  <si>
    <t>SIA "Valkas Namsaimnieks"</t>
  </si>
  <si>
    <t>7.</t>
  </si>
  <si>
    <t>SIA "Pils rajona namu pārvalde"</t>
  </si>
  <si>
    <t>8.</t>
  </si>
  <si>
    <t>SIA "Ventspils siltums"</t>
  </si>
  <si>
    <t>9.</t>
  </si>
  <si>
    <t xml:space="preserve">PU Vangažu namsaimnieks </t>
  </si>
  <si>
    <t>10.</t>
  </si>
  <si>
    <t>SIA "Talsu namsaimnieks"</t>
  </si>
  <si>
    <t>11.</t>
  </si>
  <si>
    <t>PA "Carnikavas Komunālserviss"</t>
  </si>
  <si>
    <t>12.</t>
  </si>
  <si>
    <t>Stopiņu novada PA "Saimnieks"</t>
  </si>
  <si>
    <t>13.</t>
  </si>
  <si>
    <t>14.</t>
  </si>
  <si>
    <t>SIA Grobiņas HES</t>
  </si>
  <si>
    <t>15.</t>
  </si>
  <si>
    <t>SIA "Rīgas satiksme"</t>
  </si>
  <si>
    <t>16.</t>
  </si>
  <si>
    <t>SIA "Jūrmalas ūdens"</t>
  </si>
  <si>
    <t>17.</t>
  </si>
  <si>
    <t>SIA "Smiltenes NKUP"</t>
  </si>
  <si>
    <t>18.</t>
  </si>
  <si>
    <t xml:space="preserve">SIA "Līvānu dzīvokļu un komunālā saimniecība" </t>
  </si>
  <si>
    <t>19.</t>
  </si>
  <si>
    <t>SIA "Auces komunālie pakalpojumi"</t>
  </si>
  <si>
    <t>20.</t>
  </si>
  <si>
    <t>SIA "Garkalnes inženiertīkli"</t>
  </si>
  <si>
    <t>21.</t>
  </si>
  <si>
    <t>SIA "Garkalnes komunālserviss"</t>
  </si>
  <si>
    <t>22.</t>
  </si>
  <si>
    <t>SIA "Ķekavas nami"</t>
  </si>
  <si>
    <t>23.</t>
  </si>
  <si>
    <t>SIA "Lielvārdes Remte"</t>
  </si>
  <si>
    <t>24.</t>
  </si>
  <si>
    <t>SIA "Ludzas apsaimniekotājs"</t>
  </si>
  <si>
    <t>25.</t>
  </si>
  <si>
    <t>SIA "Naujenes pakalpojumu serviss"</t>
  </si>
  <si>
    <t>26.</t>
  </si>
  <si>
    <t xml:space="preserve">AS "Olaines ūdens un siltums" </t>
  </si>
  <si>
    <t>27.</t>
  </si>
  <si>
    <t>SIA "Ornaments"</t>
  </si>
  <si>
    <t>28.</t>
  </si>
  <si>
    <t>SIA "Ozolnieku KSDU"</t>
  </si>
  <si>
    <t>29.</t>
  </si>
  <si>
    <t>SIA "Preiļu saimnieks"</t>
  </si>
  <si>
    <t>30.</t>
  </si>
  <si>
    <t>31.</t>
  </si>
  <si>
    <t>SIA "Skrundas komunālā saimniecība"</t>
  </si>
  <si>
    <t>32.</t>
  </si>
  <si>
    <t>SIA "Dzīvokļu komunālā saimniecība"</t>
  </si>
  <si>
    <t>33.</t>
  </si>
  <si>
    <t>SIA "Rūpe"</t>
  </si>
  <si>
    <t>34.</t>
  </si>
  <si>
    <t xml:space="preserve">PSIA "ŪDEKA" </t>
  </si>
  <si>
    <t>35.</t>
  </si>
  <si>
    <t>Ērgļu pagasta SIA Ūdas</t>
  </si>
  <si>
    <t>36.</t>
  </si>
  <si>
    <t>SIA Rojas DzKU</t>
  </si>
  <si>
    <t>37.</t>
  </si>
  <si>
    <t>SIA Saulkrastu komunālserviss</t>
  </si>
  <si>
    <t>38.</t>
  </si>
  <si>
    <t>SIA Baložu komunālā saimniecība</t>
  </si>
  <si>
    <t>39.</t>
  </si>
  <si>
    <t>SIA "Ādažu ūdens"</t>
  </si>
  <si>
    <t>40.</t>
  </si>
  <si>
    <t>SIA "BN Komforts"</t>
  </si>
  <si>
    <t>41.</t>
  </si>
  <si>
    <t>SIA "BŪKS"</t>
  </si>
  <si>
    <t>42.</t>
  </si>
  <si>
    <t>Ropažu novada SIA "CIEMATS"</t>
  </si>
  <si>
    <t>43.</t>
  </si>
  <si>
    <t>SIA "Dagdas komunālā saimniecība"</t>
  </si>
  <si>
    <t>44.</t>
  </si>
  <si>
    <t>SIA "Ikšķiles māja"</t>
  </si>
  <si>
    <t>45.</t>
  </si>
  <si>
    <t>46.</t>
  </si>
  <si>
    <t>SIA "NORMA K"</t>
  </si>
  <si>
    <t>47.</t>
  </si>
  <si>
    <t>SIA "Zilupes LTD"</t>
  </si>
  <si>
    <t>48.</t>
  </si>
  <si>
    <t>SIA Zeiferti</t>
  </si>
  <si>
    <t>49.</t>
  </si>
  <si>
    <t>A/S Mārupes komunālie pakalpojumi</t>
  </si>
  <si>
    <t>50.</t>
  </si>
  <si>
    <t>SIA "Jelgavas novada KU"</t>
  </si>
  <si>
    <t>51.</t>
  </si>
  <si>
    <t>Baltinavas novada pašvaldība</t>
  </si>
  <si>
    <t>52.</t>
  </si>
  <si>
    <t>53.</t>
  </si>
  <si>
    <t>PSIA Maltas dzīvokļu komunālās saimniecības uzņēmums</t>
  </si>
  <si>
    <t>54.</t>
  </si>
  <si>
    <t>55.</t>
  </si>
  <si>
    <t>SIA Durbes KS</t>
  </si>
  <si>
    <t>56.</t>
  </si>
  <si>
    <t>SIA Kārsavas namsaimnieks</t>
  </si>
  <si>
    <t>57.</t>
  </si>
  <si>
    <t>SIA "Alojas Novada Saimniekserviss"</t>
  </si>
  <si>
    <t>58.</t>
  </si>
  <si>
    <t>59.</t>
  </si>
  <si>
    <t>SIA "VĪGANTS"</t>
  </si>
  <si>
    <t>60.</t>
  </si>
  <si>
    <t>SIA "Līvānu siltums"</t>
  </si>
  <si>
    <t>61.</t>
  </si>
  <si>
    <t>SIA "Balteneko"</t>
  </si>
  <si>
    <t>62.</t>
  </si>
  <si>
    <t>SIA "Getliņi EKO"</t>
  </si>
  <si>
    <t>63.</t>
  </si>
  <si>
    <t>SIA "Grobiņas namserviss"</t>
  </si>
  <si>
    <t>64.</t>
  </si>
  <si>
    <t>SIA "Pļaviņu Komunālie pakalpojumi"</t>
  </si>
  <si>
    <t>65.</t>
  </si>
  <si>
    <t>SIA "Priekules nami"</t>
  </si>
  <si>
    <t>66.</t>
  </si>
  <si>
    <t>SIA "Saltavots"</t>
  </si>
  <si>
    <t>67.</t>
  </si>
  <si>
    <t>SIA "Vilkme"</t>
  </si>
  <si>
    <t>68.</t>
  </si>
  <si>
    <t>SIA "Ķeguma Stars"</t>
  </si>
  <si>
    <t>69.</t>
  </si>
  <si>
    <t>Varakļānu "Dzīvokļu komunālais uzņēmums" SIA</t>
  </si>
  <si>
    <t>Duālo pasūtītāju saraksts, kuri iesnieguši statistikas pārskatus par 2018.gadu</t>
  </si>
  <si>
    <t xml:space="preserve">SIA "VNK serviss"  (PSIA "Ugāles nami") </t>
  </si>
  <si>
    <t>Statistikas pārskatu pieprasījuma mērķis ir iegūt kvalitatīvus datus par valstī notiekošajiem sabiedrisko pakalpojumu jomas iepirkumiem un atbilstoši sistematizēt oficiālās statistikas par iepirkumiem Latvijā analīzes procesu.                                                                                                                                                                                                 Publikāciju vadības sistēmā iesniegto gada pārskatu datu pārbaude - no 2019.gada 1.marta līdz 2019.gada aprīlim.                                                                                                   Datu labošana un precizēšana, statistikas pārskatu apkopojuma sagatavošana                                  - no 2019.gada maija līdz 2019.gada jūnijam.</t>
  </si>
  <si>
    <t>Statistikas datu avots - sabiedrisko pakalpojumu sniedzēju sniegtie pārskati par 2018.gadā veiktajiem iepirkumiem un to noslēgtajām līgumu summām:                              - 223 pārskati Nr.2-SPSIL - Pārskats par sabiedrisko pakalpojumu sniedzēju iepirkumiem.</t>
  </si>
  <si>
    <t>Zem ES sliekšņa - paredzamā līgumcena preču un pakalpojumu iepirkumiem sākot no 1 līdz 442 999 EUR, un būvdarbiem sākot no 1 līdz 5 547 999 EUR;</t>
  </si>
  <si>
    <t>2017.gadā sabiedrisko pakalpojumu sniedzēji, tāpat kā citus gadus, darbojušies astoņās no desmit darbības jomām. Sabiedrisko pakalpojumu sniedzēji darbību neveic  naftas vai gāzes izpētes un ieguves nozarē, kā arī akmeņogļu un citu cieto kurināmo izpētes un ieguves nozarē.</t>
  </si>
  <si>
    <r>
      <t>2018.gadā par 640,5 milj.EUR noslēgti līgumi par iepirkumiem zem ES līgumcenu sliekšņa (summa attiecībā pret 2017.gadu</t>
    </r>
    <r>
      <rPr>
        <sz val="11"/>
        <color rgb="FFFF0000"/>
        <rFont val="Calibri"/>
        <family val="2"/>
        <charset val="186"/>
        <scheme val="minor"/>
      </rPr>
      <t xml:space="preserve"> </t>
    </r>
    <r>
      <rPr>
        <sz val="11"/>
        <rFont val="Calibri"/>
        <family val="2"/>
        <charset val="186"/>
        <scheme val="minor"/>
      </rPr>
      <t>samazinājusies par 5,9 milj.EUR jeb 0,9% mazāk)</t>
    </r>
    <r>
      <rPr>
        <sz val="11"/>
        <color theme="1"/>
        <rFont val="Calibri"/>
        <family val="2"/>
        <charset val="186"/>
        <scheme val="minor"/>
      </rPr>
      <t>, un par 210,8 milj.EUR noslēgti līgumi par iepirkumiem, piemērojot likuma izņēmumus (summa attiecībā pret 2017.gadu samazinājusies par 103,5 milj.EUR jeb 32,9% mazāk).</t>
    </r>
  </si>
  <si>
    <t>Pārskata gadā zem ES līgumcenu sliekšņa veikti 145 379 iepirkumi par kopējo līgumu summu 640,5 milj.EUR. Salīdzinot ar 2017.gadu, 2018.gadā kopējā noslēgto līgumu summa zem ES līgumcenu sliekšņa pret 2017.gadu ir samazinājusies par 5,9 milj.EUR jeb 0,9%.</t>
  </si>
  <si>
    <t>Zem ES līgumcenu sliekšņa 2018.gadā lielāko noslēgto līgumu summu īpatsvaru veido pakalpojumu iepirkumi - 232,1 milj.EUR, kas veido 36,2% īpatsvaru no kopējās noslēgtās līgumu summas, tad seko būvdarbu iepirkumi - 225,8 milj.EUR, jeb 35,3%, un piegāžu iepirkumi - 182,5 milj.EUR jeb 28,5% īpatsvara no kopējās noslēgtās līgumu summas zem ES līgumcenu sliekšņa.</t>
  </si>
  <si>
    <t>Zem ES līgumcenu sliekšņa kopējā vidējā iepirkumu vērtība ir 4 406 EUR (vidējā vērtība attiecībā pret 2017.gadu samazinājusies par 100 EUR jeb 2,2%). Būvdarbu iepirkumiem zem ES līgumcenu sliekšņa vidējā iepirkumu vērtība ir 43 346 EUR (vidējā iepirkumu vērtība attiecībā pret 2017.gadu pieaugusi par 9 582 EUR jeb 28,3%), preču iepirkumiem vidējā vērtība ir 2 514 EUR (salīdzinot ar 2017.gadu, 2018.gadā vidējā vērtība pieaugusi par 294 EUR jeb 13,2%), savukārt pakalpojumu iepirkumu vidējā vērtība ir 3 436 EUR (salīdzinot ar 2017.gadu, 2018.gadā vidējā vērtība ir pieaugusi par 854 EUR jeb 19,9%).</t>
  </si>
  <si>
    <t>SIA "Ogres namsaimnieks"</t>
  </si>
  <si>
    <t>Priekuļu novada pašvaldība</t>
  </si>
  <si>
    <t>SIA "Komunālserviss TILDe"</t>
  </si>
  <si>
    <t>PA "Ogres komunikācijas"</t>
  </si>
  <si>
    <t>SIA "Bērzaunes komunālais uzņēmums"</t>
  </si>
  <si>
    <t>70.</t>
  </si>
  <si>
    <r>
      <t>Iepirkumu uzraudzības birojs 2018.gadā ir apkopojis 223 iesniegtos sabiedrisko pakalpojumu sniedzēju gada pārskatus, t.sk. 70 pārskati saņemti no uzņēmumiem, kuri piemēro arī "Publisko iepirkumu likumu", kam ir duāls raksturs. Salīdzinot ar 2017.gadu, 2018.gadā statistikas pārskatu skaits samazinājies par 7 jeb 3,0% un duālo pasūtītāju skaits</t>
    </r>
    <r>
      <rPr>
        <sz val="11"/>
        <rFont val="Calibri"/>
        <family val="2"/>
        <charset val="186"/>
        <scheme val="minor"/>
      </rPr>
      <t xml:space="preserve"> pieaudzis par 1 jeb 1,4%. </t>
    </r>
  </si>
  <si>
    <r>
      <t>Mērķis - sniegt informāciju par valstī notiekošajiem procesiem sabiedrisko pakalpojumu sniedzēju jomā, atklājot sabiedrisko pakalpojumu sniedzēju uzņēmumu veikto iepirkumu rezultātus 2018.gadā.                                                                                    Uzdevums - apkopot un vizualizēt (tabulās un diagrammās) statistisko informāciju par sabiedrisko pakalpojumu sniedzēju veiktajiem iepirkumiem, apkopojuma saturā iekļaujot un analizējot datus par uzņēmumu veiktajiem iepirkumiem, to rezultātā noslēgtajiem būvdarbu, piegādes un/vai pakalpojumu līgumiem un to līgumu summām:                                                                                                                                                     - atbilstoši iepirkumiem, nepiemērojot likuma procedūru regulējumu;                                  - atbilstoši likuma piemērošanas vispārīgiem izņēmumiem (10., 11. un 12. pa</t>
    </r>
    <r>
      <rPr>
        <sz val="11"/>
        <rFont val="Calibri"/>
        <family val="2"/>
        <charset val="186"/>
        <scheme val="minor"/>
      </rPr>
      <t>ntā noteiktajā kārtīb</t>
    </r>
    <r>
      <rPr>
        <sz val="11"/>
        <color theme="1"/>
        <rFont val="Calibri"/>
        <family val="2"/>
        <charset val="186"/>
        <scheme val="minor"/>
      </rPr>
      <t>ā)</t>
    </r>
  </si>
  <si>
    <r>
      <t>Galvenie statistikas pārskata rādītāji - iepirkumu skaits, noslēgtie līgumi un to līgumu summa.                                                                                                                                           Pārskata dati par sabiedrisko pakalpojumu sniedzēju iepirkumiem ir publiski pieejama informācija, kas pārskatu apkopojumā tiek izteikti pēc publiski pieejamas informācijas principa. Pārskatu apkopojums nesatur konfidenciālu vai ierobežota satura informāciju.                                                                                                           Iepirkumu skaita un līgumu summu izmaiņu analīzei 2018.gada pārskatā izmantota informācija/ dati arī no:                                                                                                                          - iepriekšējo gadu Iepirkumu uzraudzības biroja statistikas pārs</t>
    </r>
    <r>
      <rPr>
        <sz val="11"/>
        <rFont val="Calibri"/>
        <family val="2"/>
        <charset val="186"/>
        <scheme val="minor"/>
      </rPr>
      <t>katu apkopojumiem</t>
    </r>
    <r>
      <rPr>
        <sz val="11"/>
        <color theme="1"/>
        <rFont val="Calibri"/>
        <family val="2"/>
        <charset val="186"/>
        <scheme val="minor"/>
      </rPr>
      <t xml:space="preserve"> un Publikāciju vadības sistēmas.</t>
    </r>
  </si>
  <si>
    <t>Noslēgto līgumu summu īpatsvars zem ES līgumcenu sliekšņa pa iepirkumu veidiem no 2010. līdz 2018.gadam, %</t>
  </si>
  <si>
    <t xml:space="preserve">Likuma izņēmumu piemērošanas īpatsvara pieaugums (%) attiecībā pret iepriekšējo 2017.gadu </t>
  </si>
  <si>
    <t xml:space="preserve">SPSIL 10. un 12.pantā minēto piemērošanas izņēmumu sadalījums pa jomām 2018.gadā </t>
  </si>
  <si>
    <t>Pakalpo-jumu sniedzēju skaits, kopā</t>
  </si>
  <si>
    <r>
      <t xml:space="preserve">2017.gadā lielākā zem ES līgumcenu sliekšņa noslēgtā līgumu summa ir elektroenerģijas jomas uzņēmumiem - 175,3 milj.EUR jeb 27,4% īpatsvars no kopējās noslēgto līgumu summas zem ES līgumcenas. 2017.gadā līderos bija </t>
    </r>
    <r>
      <rPr>
        <sz val="11"/>
        <rFont val="Calibri"/>
        <family val="2"/>
        <charset val="186"/>
        <scheme val="minor"/>
      </rPr>
      <t>siltumapgādes j</t>
    </r>
    <r>
      <rPr>
        <sz val="11"/>
        <color theme="1"/>
        <rFont val="Calibri"/>
        <family val="2"/>
        <charset val="186"/>
        <scheme val="minor"/>
      </rPr>
      <t>omas uzņēmumi.</t>
    </r>
  </si>
  <si>
    <r>
      <t>Pamatojoties uz Sabiedrisko pakalpojumu sniedzēju iepirkumu likuma 10., 11. un 12.panta piemērošanas izņēmumiem, 2018.gadā 48 uzņēmumi noslēguši 432 līgumus par kopējo līgumu summu 210,8 m</t>
    </r>
    <r>
      <rPr>
        <i/>
        <sz val="11"/>
        <color theme="1"/>
        <rFont val="Calibri"/>
        <family val="2"/>
        <charset val="186"/>
        <scheme val="minor"/>
      </rPr>
      <t>i</t>
    </r>
    <r>
      <rPr>
        <sz val="11"/>
        <color theme="1"/>
        <rFont val="Calibri"/>
        <family val="2"/>
        <charset val="186"/>
        <scheme val="minor"/>
      </rPr>
      <t>lj.EUR (summa attiecībā pret 2017.gadu samazinājusies par 103,5 milj.EUR jeb 32,9%). Lielākie likuma izņēmumu piemērotāji ir siltumapgādes, gāzes jomas uzņēmumi, kur noslēgti 165 līgumi (līgumu skaits attiecībā pret 2017.gadu palielinājies par 7 līgumiem jeb 4,4%), par lielāko noslēgto</t>
    </r>
    <r>
      <rPr>
        <sz val="11"/>
        <rFont val="Calibri"/>
        <family val="2"/>
        <charset val="186"/>
        <scheme val="minor"/>
      </rPr>
      <t xml:space="preserve"> līgumsummu</t>
    </r>
    <r>
      <rPr>
        <sz val="11"/>
        <color theme="1"/>
        <rFont val="Calibri"/>
        <family val="2"/>
        <charset val="186"/>
        <scheme val="minor"/>
      </rPr>
      <t xml:space="preserve"> 141,7 milj.EUR (summa attiecībā pret 2017.gadu palielinājusies par 86,8 milj.EUR jeb 158,1%).</t>
    </r>
  </si>
  <si>
    <t>SPSIL 10., 11. un 12.pantā minēto piemērošanas izņēmumu noslēgto līgumu summu un vidējās vērtības dinamika no 2012. līdz 2018.gadam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</si>
</sst>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numFmt numFmtId="166" formatCode="#,##0.0"/>
  </numFmts>
  <fonts count="10" x14ac:knownFonts="1">
    <font>
      <sz val="11"/>
      <color theme="1"/>
      <name val="Calibri"/>
      <family val="2"/>
      <charset val="186"/>
      <scheme val="minor"/>
    </font>
    <font>
      <b/>
      <sz val="11"/>
      <color theme="1"/>
      <name val="Calibri"/>
      <family val="2"/>
      <charset val="186"/>
      <scheme val="minor"/>
    </font>
    <font>
      <b/>
      <sz val="11"/>
      <name val="Calibri"/>
      <family val="2"/>
      <charset val="186"/>
      <scheme val="minor"/>
    </font>
    <font>
      <b/>
      <i/>
      <sz val="11"/>
      <color theme="1"/>
      <name val="Calibri"/>
      <family val="2"/>
      <charset val="186"/>
      <scheme val="minor"/>
    </font>
    <font>
      <sz val="8"/>
      <name val="Calibri"/>
      <family val="2"/>
      <charset val="186"/>
      <scheme val="minor"/>
    </font>
    <font>
      <sz val="10"/>
      <color indexed="8"/>
      <name val="Arial"/>
      <family val="2"/>
      <charset val="186"/>
    </font>
    <font>
      <sz val="11"/>
      <color rgb="FFFF0000"/>
      <name val="Calibri"/>
      <family val="2"/>
      <charset val="186"/>
      <scheme val="minor"/>
    </font>
    <font>
      <sz val="10"/>
      <name val="Times New Roman"/>
      <family val="1"/>
      <charset val="186"/>
    </font>
    <font>
      <i/>
      <sz val="11"/>
      <color theme="1"/>
      <name val="Calibri"/>
      <family val="2"/>
      <charset val="186"/>
      <scheme val="minor"/>
    </font>
    <font>
      <sz val="11"/>
      <name val="Calibri"/>
      <family val="2"/>
      <charset val="186"/>
      <scheme val="minor"/>
    </font>
  </fonts>
  <fills count="1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theme="9" tint="0.79998168889431442"/>
        <bgColor indexed="64"/>
      </patternFill>
    </fill>
    <fill>
      <patternFill patternType="solid">
        <fgColor theme="2"/>
        <bgColor indexed="64"/>
      </patternFill>
    </fill>
    <fill>
      <patternFill patternType="gray0625">
        <bgColor theme="6" tint="0.59999389629810485"/>
      </patternFill>
    </fill>
    <fill>
      <patternFill patternType="gray0625">
        <bgColor theme="9" tint="0.79998168889431442"/>
      </patternFill>
    </fill>
    <fill>
      <patternFill patternType="gray0625"/>
    </fill>
    <fill>
      <patternFill patternType="solid">
        <fgColor theme="6" tint="0.79998168889431442"/>
        <bgColor indexed="64"/>
      </patternFill>
    </fill>
    <fill>
      <patternFill patternType="gray0625">
        <bgColor theme="6" tint="0.79998168889431442"/>
      </patternFill>
    </fill>
    <fill>
      <patternFill patternType="gray0625">
        <bgColor theme="0"/>
      </patternFill>
    </fill>
    <fill>
      <patternFill patternType="solid">
        <fgColor theme="0" tint="-0.14999847407452621"/>
        <bgColor indexed="64"/>
      </patternFill>
    </fill>
    <fill>
      <patternFill patternType="gray0625">
        <bgColor theme="1" tint="0.499984740745262"/>
      </patternFill>
    </fill>
    <fill>
      <patternFill patternType="solid">
        <fgColor theme="1" tint="0.499984740745262"/>
        <bgColor indexed="64"/>
      </patternFill>
    </fill>
    <fill>
      <patternFill patternType="solid">
        <fgColor theme="2" tint="-9.9978637043366805E-2"/>
        <bgColor indexed="64"/>
      </patternFill>
    </fill>
    <fill>
      <patternFill patternType="gray125">
        <bgColor theme="0"/>
      </patternFill>
    </fill>
  </fills>
  <borders count="23">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mediumDashed">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Dashed">
        <color indexed="64"/>
      </left>
      <right/>
      <top style="thin">
        <color indexed="64"/>
      </top>
      <bottom style="thin">
        <color indexed="64"/>
      </bottom>
      <diagonal/>
    </border>
    <border>
      <left style="mediumDashed">
        <color indexed="64"/>
      </left>
      <right style="thin">
        <color indexed="64"/>
      </right>
      <top style="thin">
        <color indexed="64"/>
      </top>
      <bottom/>
      <diagonal/>
    </border>
    <border>
      <left style="thin">
        <color indexed="64"/>
      </left>
      <right/>
      <top/>
      <bottom style="thin">
        <color indexed="64"/>
      </bottom>
      <diagonal/>
    </border>
    <border>
      <left style="mediumDashed">
        <color indexed="64"/>
      </left>
      <right style="thin">
        <color indexed="64"/>
      </right>
      <top/>
      <bottom style="thin">
        <color indexed="64"/>
      </bottom>
      <diagonal/>
    </border>
    <border>
      <left style="thin">
        <color indexed="64"/>
      </left>
      <right style="mediumDashed">
        <color indexed="64"/>
      </right>
      <top style="thin">
        <color indexed="64"/>
      </top>
      <bottom style="thin">
        <color indexed="64"/>
      </bottom>
      <diagonal/>
    </border>
    <border>
      <left/>
      <right style="thin">
        <color indexed="64"/>
      </right>
      <top/>
      <bottom style="thin">
        <color indexed="64"/>
      </bottom>
      <diagonal/>
    </border>
    <border>
      <left/>
      <right style="mediumDashed">
        <color indexed="64"/>
      </right>
      <top style="thin">
        <color indexed="64"/>
      </top>
      <bottom style="thin">
        <color indexed="64"/>
      </bottom>
      <diagonal/>
    </border>
    <border>
      <left/>
      <right style="mediumDashed">
        <color indexed="64"/>
      </right>
      <top/>
      <bottom style="thin">
        <color indexed="64"/>
      </bottom>
      <diagonal/>
    </border>
    <border>
      <left/>
      <right/>
      <top/>
      <bottom style="thin">
        <color indexed="64"/>
      </bottom>
      <diagonal/>
    </border>
    <border>
      <left/>
      <right style="thin">
        <color indexed="64"/>
      </right>
      <top/>
      <bottom/>
      <diagonal/>
    </border>
  </borders>
  <cellStyleXfs count="2">
    <xf numFmtId="0" fontId="0" fillId="0" borderId="0"/>
    <xf numFmtId="0" fontId="5" fillId="0" borderId="0" applyNumberFormat="0" applyFill="0" applyProtection="0"/>
  </cellStyleXfs>
  <cellXfs count="185">
    <xf numFmtId="0" fontId="0" fillId="0" borderId="0" xfId="0"/>
    <xf numFmtId="0" fontId="0" fillId="2" borderId="1" xfId="0" applyFill="1" applyBorder="1" applyAlignment="1">
      <alignment horizontal="center" vertical="center" wrapText="1"/>
    </xf>
    <xf numFmtId="0" fontId="0" fillId="0" borderId="1" xfId="0" applyBorder="1"/>
    <xf numFmtId="0" fontId="1" fillId="2" borderId="1" xfId="0" applyFont="1" applyFill="1" applyBorder="1" applyAlignment="1">
      <alignment horizontal="right"/>
    </xf>
    <xf numFmtId="3" fontId="1" fillId="2" borderId="1" xfId="0" applyNumberFormat="1" applyFont="1" applyFill="1" applyBorder="1"/>
    <xf numFmtId="164" fontId="1" fillId="2" borderId="1" xfId="0" applyNumberFormat="1" applyFont="1" applyFill="1" applyBorder="1"/>
    <xf numFmtId="0" fontId="0" fillId="2" borderId="1" xfId="0" applyFill="1" applyBorder="1" applyAlignment="1">
      <alignment horizontal="center" vertical="center"/>
    </xf>
    <xf numFmtId="0" fontId="0" fillId="0" borderId="1" xfId="0" applyBorder="1" applyAlignment="1">
      <alignment wrapText="1"/>
    </xf>
    <xf numFmtId="3" fontId="0" fillId="3" borderId="1" xfId="0" applyNumberFormat="1" applyFill="1" applyBorder="1"/>
    <xf numFmtId="164" fontId="0" fillId="3" borderId="1" xfId="0" applyNumberFormat="1" applyFill="1" applyBorder="1"/>
    <xf numFmtId="0" fontId="0" fillId="2" borderId="1" xfId="0" applyFill="1" applyBorder="1"/>
    <xf numFmtId="164" fontId="0" fillId="0" borderId="1" xfId="0" applyNumberFormat="1" applyBorder="1"/>
    <xf numFmtId="0" fontId="3" fillId="3" borderId="1" xfId="0" applyFont="1" applyFill="1" applyBorder="1" applyAlignment="1">
      <alignment horizontal="right" wrapText="1"/>
    </xf>
    <xf numFmtId="0" fontId="3" fillId="3" borderId="1" xfId="0" applyFont="1" applyFill="1" applyBorder="1"/>
    <xf numFmtId="0" fontId="3" fillId="0" borderId="1" xfId="0" applyFont="1" applyBorder="1"/>
    <xf numFmtId="0" fontId="1" fillId="0" borderId="1" xfId="0" applyFont="1" applyBorder="1"/>
    <xf numFmtId="164" fontId="0" fillId="2" borderId="1" xfId="0" applyNumberFormat="1" applyFill="1" applyBorder="1"/>
    <xf numFmtId="0" fontId="0" fillId="2" borderId="3" xfId="0" applyFill="1" applyBorder="1" applyAlignment="1">
      <alignment horizontal="center" vertical="center" wrapText="1"/>
    </xf>
    <xf numFmtId="164" fontId="0" fillId="3" borderId="3" xfId="0" applyNumberFormat="1" applyFill="1" applyBorder="1"/>
    <xf numFmtId="164" fontId="1" fillId="2" borderId="3" xfId="0" applyNumberFormat="1" applyFont="1" applyFill="1" applyBorder="1"/>
    <xf numFmtId="0" fontId="0" fillId="2" borderId="2" xfId="0" applyFill="1" applyBorder="1" applyAlignment="1">
      <alignment horizontal="center" vertical="center" wrapText="1"/>
    </xf>
    <xf numFmtId="3" fontId="0" fillId="3" borderId="2" xfId="0" applyNumberFormat="1" applyFill="1" applyBorder="1"/>
    <xf numFmtId="3" fontId="0" fillId="2" borderId="2" xfId="0" applyNumberFormat="1" applyFill="1" applyBorder="1"/>
    <xf numFmtId="0" fontId="0" fillId="2" borderId="4" xfId="0" applyFill="1" applyBorder="1"/>
    <xf numFmtId="0" fontId="0" fillId="2" borderId="5" xfId="0" applyFill="1" applyBorder="1"/>
    <xf numFmtId="0" fontId="0" fillId="2" borderId="6" xfId="0" applyFill="1" applyBorder="1"/>
    <xf numFmtId="0" fontId="0" fillId="2" borderId="7" xfId="0" applyFill="1" applyBorder="1" applyAlignment="1">
      <alignment horizontal="center" vertical="center" wrapText="1"/>
    </xf>
    <xf numFmtId="0" fontId="0" fillId="0" borderId="4" xfId="0" applyBorder="1"/>
    <xf numFmtId="0" fontId="0" fillId="0" borderId="5" xfId="0" applyBorder="1"/>
    <xf numFmtId="0" fontId="0" fillId="0" borderId="6" xfId="0" applyBorder="1"/>
    <xf numFmtId="165" fontId="0" fillId="0" borderId="7" xfId="0" applyNumberFormat="1" applyBorder="1"/>
    <xf numFmtId="165" fontId="0" fillId="0" borderId="1" xfId="0" applyNumberFormat="1" applyBorder="1"/>
    <xf numFmtId="0" fontId="0" fillId="0" borderId="3" xfId="0" applyBorder="1"/>
    <xf numFmtId="0" fontId="0" fillId="0" borderId="8" xfId="0" applyBorder="1"/>
    <xf numFmtId="0" fontId="0" fillId="0" borderId="7" xfId="0" applyBorder="1"/>
    <xf numFmtId="0" fontId="0" fillId="0" borderId="9" xfId="0" applyBorder="1"/>
    <xf numFmtId="0" fontId="0" fillId="2" borderId="3" xfId="0" applyFill="1" applyBorder="1"/>
    <xf numFmtId="0" fontId="0" fillId="2" borderId="7" xfId="0" applyFill="1" applyBorder="1"/>
    <xf numFmtId="0" fontId="1" fillId="0" borderId="0" xfId="0" applyFont="1"/>
    <xf numFmtId="0" fontId="0" fillId="0" borderId="0" xfId="0" applyBorder="1"/>
    <xf numFmtId="3" fontId="0" fillId="3" borderId="0" xfId="0" applyNumberFormat="1" applyFill="1" applyBorder="1"/>
    <xf numFmtId="0" fontId="2" fillId="0" borderId="0" xfId="0" applyFont="1"/>
    <xf numFmtId="0" fontId="0" fillId="2" borderId="8" xfId="0" applyFill="1" applyBorder="1"/>
    <xf numFmtId="3" fontId="0" fillId="0" borderId="1" xfId="0" applyNumberFormat="1" applyBorder="1"/>
    <xf numFmtId="0" fontId="0" fillId="2" borderId="1" xfId="0" applyFill="1" applyBorder="1" applyAlignment="1">
      <alignment horizontal="center" wrapText="1"/>
    </xf>
    <xf numFmtId="3" fontId="0" fillId="0" borderId="0" xfId="0" applyNumberFormat="1" applyBorder="1"/>
    <xf numFmtId="165" fontId="0" fillId="0" borderId="1" xfId="0" applyNumberFormat="1" applyFill="1" applyBorder="1"/>
    <xf numFmtId="0" fontId="0" fillId="4" borderId="1" xfId="0" applyFill="1" applyBorder="1" applyAlignment="1">
      <alignment horizontal="center" vertical="center" wrapText="1"/>
    </xf>
    <xf numFmtId="0" fontId="0" fillId="4" borderId="3" xfId="0" applyFill="1" applyBorder="1" applyAlignment="1">
      <alignment horizontal="center" vertical="center" wrapText="1"/>
    </xf>
    <xf numFmtId="0" fontId="0" fillId="4" borderId="10" xfId="0" applyFill="1" applyBorder="1" applyAlignment="1">
      <alignment horizontal="center" vertical="center" wrapText="1"/>
    </xf>
    <xf numFmtId="0" fontId="0" fillId="5" borderId="1" xfId="0" applyFill="1" applyBorder="1"/>
    <xf numFmtId="3" fontId="0" fillId="0" borderId="3" xfId="0" applyNumberFormat="1" applyBorder="1"/>
    <xf numFmtId="0" fontId="0" fillId="6" borderId="12" xfId="0" applyFill="1" applyBorder="1"/>
    <xf numFmtId="0" fontId="0" fillId="8" borderId="1" xfId="0" applyFill="1" applyBorder="1"/>
    <xf numFmtId="164" fontId="0" fillId="8" borderId="3" xfId="0" applyNumberFormat="1" applyFill="1" applyBorder="1"/>
    <xf numFmtId="3" fontId="0" fillId="0" borderId="7" xfId="0" applyNumberFormat="1" applyBorder="1"/>
    <xf numFmtId="164" fontId="0" fillId="8" borderId="1" xfId="0" applyNumberFormat="1" applyFill="1" applyBorder="1"/>
    <xf numFmtId="0" fontId="0" fillId="6" borderId="9" xfId="0" applyFill="1" applyBorder="1"/>
    <xf numFmtId="0" fontId="0" fillId="4" borderId="7" xfId="0" applyFill="1" applyBorder="1" applyAlignment="1">
      <alignment horizontal="center" vertical="center" wrapText="1"/>
    </xf>
    <xf numFmtId="0" fontId="0" fillId="7" borderId="10" xfId="0" applyFill="1" applyBorder="1" applyAlignment="1">
      <alignment horizontal="center" vertical="center" wrapText="1"/>
    </xf>
    <xf numFmtId="0" fontId="0" fillId="7" borderId="1" xfId="0" applyFill="1" applyBorder="1" applyAlignment="1">
      <alignment horizontal="center" vertical="center" wrapText="1"/>
    </xf>
    <xf numFmtId="3" fontId="0" fillId="0" borderId="11" xfId="0" applyNumberFormat="1" applyBorder="1"/>
    <xf numFmtId="3" fontId="0" fillId="0" borderId="4" xfId="0" applyNumberFormat="1" applyBorder="1"/>
    <xf numFmtId="164" fontId="0" fillId="8" borderId="14" xfId="0" applyNumberFormat="1" applyFill="1" applyBorder="1"/>
    <xf numFmtId="164" fontId="0" fillId="8" borderId="11" xfId="0" applyNumberFormat="1" applyFill="1" applyBorder="1"/>
    <xf numFmtId="3" fontId="0" fillId="9" borderId="8" xfId="0" applyNumberFormat="1" applyFill="1" applyBorder="1"/>
    <xf numFmtId="0" fontId="0" fillId="9" borderId="8" xfId="0" applyFill="1" applyBorder="1"/>
    <xf numFmtId="164" fontId="0" fillId="9" borderId="8" xfId="0" applyNumberFormat="1" applyFill="1" applyBorder="1"/>
    <xf numFmtId="164" fontId="0" fillId="10" borderId="8" xfId="0" applyNumberFormat="1" applyFill="1" applyBorder="1"/>
    <xf numFmtId="0" fontId="0" fillId="10" borderId="8" xfId="0" applyFill="1" applyBorder="1"/>
    <xf numFmtId="0" fontId="0" fillId="10" borderId="7" xfId="0" applyFill="1" applyBorder="1"/>
    <xf numFmtId="3" fontId="0" fillId="0" borderId="9" xfId="0" applyNumberFormat="1" applyBorder="1"/>
    <xf numFmtId="3" fontId="0" fillId="0" borderId="15" xfId="0" applyNumberFormat="1" applyBorder="1"/>
    <xf numFmtId="164" fontId="0" fillId="8" borderId="16" xfId="0" applyNumberFormat="1" applyFill="1" applyBorder="1"/>
    <xf numFmtId="164" fontId="0" fillId="8" borderId="9" xfId="0" applyNumberFormat="1" applyFill="1" applyBorder="1"/>
    <xf numFmtId="164" fontId="0" fillId="8" borderId="10" xfId="0" applyNumberFormat="1" applyFill="1" applyBorder="1"/>
    <xf numFmtId="0" fontId="0" fillId="4" borderId="1" xfId="0" applyFill="1" applyBorder="1" applyAlignment="1">
      <alignment horizontal="center"/>
    </xf>
    <xf numFmtId="3" fontId="1" fillId="0" borderId="9" xfId="0" applyNumberFormat="1" applyFont="1" applyBorder="1"/>
    <xf numFmtId="164" fontId="1" fillId="11" borderId="9" xfId="0" applyNumberFormat="1" applyFont="1" applyFill="1" applyBorder="1"/>
    <xf numFmtId="0" fontId="0" fillId="7" borderId="1" xfId="0" applyFill="1" applyBorder="1" applyAlignment="1">
      <alignment horizontal="center" wrapText="1"/>
    </xf>
    <xf numFmtId="3" fontId="0" fillId="0" borderId="17" xfId="0" applyNumberFormat="1" applyBorder="1"/>
    <xf numFmtId="3" fontId="1" fillId="0" borderId="18" xfId="0" applyNumberFormat="1" applyFont="1" applyBorder="1"/>
    <xf numFmtId="3" fontId="0" fillId="12" borderId="1" xfId="0" applyNumberFormat="1" applyFill="1" applyBorder="1"/>
    <xf numFmtId="3" fontId="0" fillId="12" borderId="17" xfId="0" applyNumberFormat="1" applyFill="1" applyBorder="1"/>
    <xf numFmtId="3" fontId="0" fillId="3" borderId="17" xfId="0" applyNumberFormat="1" applyFill="1" applyBorder="1"/>
    <xf numFmtId="166" fontId="0" fillId="0" borderId="1" xfId="0" applyNumberFormat="1" applyFill="1" applyBorder="1"/>
    <xf numFmtId="0" fontId="0" fillId="0" borderId="1" xfId="0" applyFill="1" applyBorder="1"/>
    <xf numFmtId="0" fontId="0" fillId="0" borderId="17" xfId="0" applyFill="1" applyBorder="1"/>
    <xf numFmtId="0" fontId="0" fillId="0" borderId="7" xfId="0" applyFill="1" applyBorder="1"/>
    <xf numFmtId="0" fontId="0" fillId="0" borderId="1" xfId="0" applyBorder="1"/>
    <xf numFmtId="166" fontId="0" fillId="0" borderId="1" xfId="0" applyNumberFormat="1" applyBorder="1"/>
    <xf numFmtId="0" fontId="0" fillId="0" borderId="10" xfId="0" applyBorder="1"/>
    <xf numFmtId="166" fontId="0" fillId="0" borderId="1" xfId="0" applyNumberFormat="1" applyFill="1" applyBorder="1"/>
    <xf numFmtId="0" fontId="0" fillId="0" borderId="1" xfId="0" applyFill="1" applyBorder="1"/>
    <xf numFmtId="165" fontId="0" fillId="0" borderId="1" xfId="0" applyNumberFormat="1" applyBorder="1"/>
    <xf numFmtId="0" fontId="0" fillId="4" borderId="1" xfId="0" applyFill="1" applyBorder="1" applyAlignment="1">
      <alignment horizontal="center" vertical="center" wrapText="1"/>
    </xf>
    <xf numFmtId="0" fontId="0" fillId="4" borderId="10" xfId="0" applyFill="1" applyBorder="1" applyAlignment="1">
      <alignment horizontal="center" vertical="center" wrapText="1"/>
    </xf>
    <xf numFmtId="3" fontId="0" fillId="4" borderId="17" xfId="0" applyNumberFormat="1" applyFill="1" applyBorder="1"/>
    <xf numFmtId="0" fontId="0" fillId="4" borderId="1" xfId="0" applyFill="1" applyBorder="1" applyAlignment="1">
      <alignment horizontal="center"/>
    </xf>
    <xf numFmtId="0" fontId="0" fillId="4" borderId="1" xfId="0" applyFill="1" applyBorder="1" applyAlignment="1">
      <alignment horizontal="center" vertical="center" wrapText="1"/>
    </xf>
    <xf numFmtId="0" fontId="0" fillId="4" borderId="1" xfId="0" applyFill="1" applyBorder="1" applyAlignment="1">
      <alignment horizontal="center" vertical="center"/>
    </xf>
    <xf numFmtId="0" fontId="0" fillId="4" borderId="1" xfId="0" applyFill="1" applyBorder="1" applyAlignment="1">
      <alignment horizontal="center" vertical="center" wrapText="1"/>
    </xf>
    <xf numFmtId="0" fontId="0" fillId="6" borderId="11" xfId="0" applyFill="1" applyBorder="1" applyAlignment="1">
      <alignment horizontal="center" vertical="center"/>
    </xf>
    <xf numFmtId="0" fontId="0" fillId="4" borderId="7" xfId="0" applyFill="1" applyBorder="1" applyAlignment="1">
      <alignment horizontal="center" vertical="center"/>
    </xf>
    <xf numFmtId="0" fontId="0" fillId="7" borderId="3" xfId="0" applyFill="1" applyBorder="1" applyAlignment="1">
      <alignment horizontal="center" vertical="center" wrapText="1"/>
    </xf>
    <xf numFmtId="0" fontId="0" fillId="6" borderId="12" xfId="0" applyFill="1" applyBorder="1" applyAlignment="1">
      <alignment horizontal="center" vertical="center"/>
    </xf>
    <xf numFmtId="164" fontId="0" fillId="13" borderId="1" xfId="0" applyNumberFormat="1" applyFill="1" applyBorder="1"/>
    <xf numFmtId="3" fontId="0" fillId="14" borderId="1" xfId="0" applyNumberFormat="1" applyFill="1" applyBorder="1"/>
    <xf numFmtId="3" fontId="0" fillId="0" borderId="6" xfId="0" applyNumberFormat="1" applyBorder="1"/>
    <xf numFmtId="0" fontId="0" fillId="3" borderId="0" xfId="0" applyFill="1" applyBorder="1"/>
    <xf numFmtId="0" fontId="0" fillId="3" borderId="0" xfId="0" applyFill="1" applyBorder="1" applyAlignment="1">
      <alignment horizontal="center" wrapText="1"/>
    </xf>
    <xf numFmtId="164" fontId="0" fillId="3" borderId="0" xfId="0" applyNumberFormat="1" applyFill="1" applyBorder="1"/>
    <xf numFmtId="3" fontId="0" fillId="0" borderId="19" xfId="0" applyNumberFormat="1" applyBorder="1"/>
    <xf numFmtId="3" fontId="1" fillId="0" borderId="20" xfId="0" applyNumberFormat="1" applyFont="1" applyBorder="1"/>
    <xf numFmtId="3" fontId="0" fillId="0" borderId="12" xfId="0" applyNumberFormat="1" applyFill="1" applyBorder="1"/>
    <xf numFmtId="0" fontId="0" fillId="15" borderId="1" xfId="0" applyFill="1" applyBorder="1"/>
    <xf numFmtId="0" fontId="0" fillId="4" borderId="17" xfId="0" applyFill="1" applyBorder="1" applyAlignment="1">
      <alignment horizontal="center" vertical="center" wrapText="1"/>
    </xf>
    <xf numFmtId="164" fontId="1" fillId="8" borderId="1" xfId="0" applyNumberFormat="1" applyFont="1" applyFill="1" applyBorder="1"/>
    <xf numFmtId="0" fontId="0" fillId="0" borderId="3" xfId="0" applyBorder="1" applyAlignment="1"/>
    <xf numFmtId="0" fontId="0" fillId="0" borderId="8" xfId="0" applyBorder="1" applyAlignment="1"/>
    <xf numFmtId="0" fontId="0" fillId="0" borderId="7" xfId="0" applyBorder="1" applyAlignment="1"/>
    <xf numFmtId="10" fontId="0" fillId="8" borderId="1" xfId="0" applyNumberFormat="1" applyFill="1" applyBorder="1"/>
    <xf numFmtId="0" fontId="0" fillId="4" borderId="0" xfId="0" applyFill="1" applyAlignment="1">
      <alignment wrapText="1"/>
    </xf>
    <xf numFmtId="3" fontId="0" fillId="15" borderId="1" xfId="0" applyNumberFormat="1" applyFill="1" applyBorder="1"/>
    <xf numFmtId="3" fontId="0" fillId="0" borderId="1" xfId="0" applyNumberFormat="1" applyFill="1" applyBorder="1"/>
    <xf numFmtId="0" fontId="0" fillId="3" borderId="0" xfId="0" applyFill="1"/>
    <xf numFmtId="0" fontId="0" fillId="0" borderId="0" xfId="0"/>
    <xf numFmtId="0" fontId="0" fillId="0" borderId="0" xfId="0"/>
    <xf numFmtId="0" fontId="0" fillId="0" borderId="1" xfId="0" applyBorder="1"/>
    <xf numFmtId="0" fontId="0" fillId="0" borderId="1" xfId="0" applyFill="1" applyBorder="1"/>
    <xf numFmtId="0" fontId="0" fillId="0" borderId="0" xfId="0"/>
    <xf numFmtId="0" fontId="0" fillId="0" borderId="1" xfId="0" applyBorder="1"/>
    <xf numFmtId="0" fontId="0" fillId="0" borderId="0" xfId="0" applyAlignment="1">
      <alignment wrapText="1"/>
    </xf>
    <xf numFmtId="0" fontId="0" fillId="0" borderId="1" xfId="0" applyFill="1" applyBorder="1"/>
    <xf numFmtId="0" fontId="0" fillId="3" borderId="0" xfId="0" applyFill="1"/>
    <xf numFmtId="0" fontId="1" fillId="0" borderId="0" xfId="0" applyFont="1" applyAlignment="1">
      <alignment wrapText="1"/>
    </xf>
    <xf numFmtId="0" fontId="0" fillId="0" borderId="0" xfId="0" quotePrefix="1" applyAlignment="1">
      <alignment wrapText="1"/>
    </xf>
    <xf numFmtId="0" fontId="7" fillId="3" borderId="1" xfId="0" applyFont="1" applyFill="1" applyBorder="1"/>
    <xf numFmtId="3" fontId="7" fillId="3" borderId="1" xfId="0" applyNumberFormat="1" applyFont="1" applyFill="1" applyBorder="1" applyAlignment="1">
      <alignment wrapText="1"/>
    </xf>
    <xf numFmtId="0" fontId="7" fillId="3" borderId="12" xfId="0" applyFont="1" applyFill="1" applyBorder="1"/>
    <xf numFmtId="0" fontId="7" fillId="3" borderId="1" xfId="0" applyFont="1" applyFill="1" applyBorder="1" applyAlignment="1">
      <alignment wrapText="1"/>
    </xf>
    <xf numFmtId="3" fontId="7" fillId="3" borderId="1" xfId="0" applyNumberFormat="1" applyFont="1" applyFill="1" applyBorder="1" applyAlignment="1">
      <alignment horizontal="left" vertical="center"/>
    </xf>
    <xf numFmtId="3" fontId="7" fillId="3" borderId="12" xfId="0" applyNumberFormat="1" applyFont="1" applyFill="1" applyBorder="1" applyAlignment="1">
      <alignment wrapText="1"/>
    </xf>
    <xf numFmtId="0" fontId="1" fillId="3" borderId="0" xfId="0" applyFont="1" applyFill="1"/>
    <xf numFmtId="0" fontId="0" fillId="3" borderId="1" xfId="0" applyFill="1" applyBorder="1" applyAlignment="1">
      <alignment horizontal="center" vertical="center" wrapText="1"/>
    </xf>
    <xf numFmtId="164" fontId="0" fillId="11" borderId="1" xfId="0" applyNumberFormat="1" applyFill="1" applyBorder="1"/>
    <xf numFmtId="164" fontId="0" fillId="16" borderId="1" xfId="0" applyNumberFormat="1" applyFill="1" applyBorder="1"/>
    <xf numFmtId="0" fontId="1" fillId="0" borderId="0" xfId="0" applyFont="1" applyAlignment="1">
      <alignment horizontal="center" wrapText="1"/>
    </xf>
    <xf numFmtId="0" fontId="0" fillId="0" borderId="0" xfId="0" applyAlignment="1">
      <alignment horizontal="left" wrapText="1"/>
    </xf>
    <xf numFmtId="0" fontId="0" fillId="0" borderId="1" xfId="0" applyBorder="1" applyAlignment="1">
      <alignment horizontal="left" vertical="top"/>
    </xf>
    <xf numFmtId="0" fontId="0" fillId="0" borderId="1" xfId="0" applyBorder="1" applyAlignment="1">
      <alignment horizontal="left" vertical="top" wrapText="1"/>
    </xf>
    <xf numFmtId="0" fontId="1" fillId="0" borderId="0" xfId="0" applyFont="1" applyAlignment="1">
      <alignment horizontal="left" wrapText="1"/>
    </xf>
    <xf numFmtId="0" fontId="0" fillId="0" borderId="1" xfId="0" applyBorder="1" applyAlignment="1">
      <alignment horizontal="left"/>
    </xf>
    <xf numFmtId="0" fontId="0" fillId="0" borderId="9" xfId="0" applyBorder="1" applyAlignment="1">
      <alignment horizontal="left"/>
    </xf>
    <xf numFmtId="0" fontId="2" fillId="0" borderId="0" xfId="0" applyFont="1" applyAlignment="1">
      <alignment horizontal="left" wrapText="1"/>
    </xf>
    <xf numFmtId="0" fontId="2" fillId="0" borderId="0" xfId="0" applyFont="1" applyAlignment="1">
      <alignment wrapText="1"/>
    </xf>
    <xf numFmtId="0" fontId="0" fillId="0" borderId="0" xfId="0" applyAlignment="1">
      <alignment wrapText="1"/>
    </xf>
    <xf numFmtId="0" fontId="2" fillId="0" borderId="0" xfId="0" applyFont="1" applyAlignment="1">
      <alignment horizontal="center" wrapText="1"/>
    </xf>
    <xf numFmtId="0" fontId="0" fillId="4" borderId="1" xfId="0" applyFill="1" applyBorder="1" applyAlignment="1">
      <alignment horizontal="center" vertical="center" wrapText="1"/>
    </xf>
    <xf numFmtId="0" fontId="0" fillId="4" borderId="1" xfId="0" applyFill="1" applyBorder="1" applyAlignment="1">
      <alignment horizontal="center" vertical="center"/>
    </xf>
    <xf numFmtId="0" fontId="0" fillId="4" borderId="3" xfId="0" applyFill="1" applyBorder="1" applyAlignment="1">
      <alignment horizontal="center" vertical="center"/>
    </xf>
    <xf numFmtId="0" fontId="0" fillId="4" borderId="1" xfId="0" applyFill="1" applyBorder="1" applyAlignment="1">
      <alignment horizontal="center"/>
    </xf>
    <xf numFmtId="0" fontId="0" fillId="4" borderId="8" xfId="0" applyFill="1" applyBorder="1" applyAlignment="1">
      <alignment horizontal="center"/>
    </xf>
    <xf numFmtId="0" fontId="0" fillId="4" borderId="7" xfId="0" applyFill="1" applyBorder="1" applyAlignment="1">
      <alignment horizontal="center"/>
    </xf>
    <xf numFmtId="0" fontId="0" fillId="4" borderId="3" xfId="0" applyFill="1" applyBorder="1" applyAlignment="1">
      <alignment horizontal="center"/>
    </xf>
    <xf numFmtId="0" fontId="0" fillId="7" borderId="13" xfId="0" applyFill="1" applyBorder="1" applyAlignment="1">
      <alignment horizontal="center" wrapText="1"/>
    </xf>
    <xf numFmtId="0" fontId="0" fillId="7" borderId="8" xfId="0" applyFill="1" applyBorder="1" applyAlignment="1">
      <alignment horizontal="center" wrapText="1"/>
    </xf>
    <xf numFmtId="0" fontId="0" fillId="7" borderId="7" xfId="0" applyFill="1" applyBorder="1" applyAlignment="1">
      <alignment horizontal="center" wrapText="1"/>
    </xf>
    <xf numFmtId="0" fontId="0" fillId="4" borderId="3" xfId="0" applyFill="1" applyBorder="1" applyAlignment="1">
      <alignment horizontal="center" vertical="center" wrapText="1"/>
    </xf>
    <xf numFmtId="0" fontId="0" fillId="4" borderId="1" xfId="0" applyFill="1" applyBorder="1" applyAlignment="1">
      <alignment horizontal="center" wrapText="1"/>
    </xf>
    <xf numFmtId="0" fontId="0" fillId="4" borderId="10" xfId="0" applyFill="1" applyBorder="1" applyAlignment="1">
      <alignment horizontal="center" vertical="center"/>
    </xf>
    <xf numFmtId="0" fontId="1" fillId="0" borderId="11" xfId="0" applyFont="1" applyBorder="1" applyAlignment="1">
      <alignment horizontal="right"/>
    </xf>
    <xf numFmtId="0" fontId="0" fillId="9" borderId="3" xfId="0" applyFill="1" applyBorder="1" applyAlignment="1">
      <alignment horizontal="center"/>
    </xf>
    <xf numFmtId="0" fontId="0" fillId="9" borderId="8" xfId="0" applyFill="1" applyBorder="1" applyAlignment="1">
      <alignment horizontal="center"/>
    </xf>
    <xf numFmtId="0" fontId="0" fillId="0" borderId="9" xfId="0" applyBorder="1" applyAlignment="1">
      <alignment horizontal="right"/>
    </xf>
    <xf numFmtId="0" fontId="0" fillId="0" borderId="1" xfId="0" applyBorder="1" applyAlignment="1">
      <alignment horizontal="right"/>
    </xf>
    <xf numFmtId="0" fontId="0" fillId="4" borderId="7" xfId="0" applyFill="1" applyBorder="1" applyAlignment="1">
      <alignment horizontal="center" vertical="center"/>
    </xf>
    <xf numFmtId="0" fontId="1" fillId="0" borderId="9" xfId="0" applyFont="1" applyBorder="1" applyAlignment="1">
      <alignment horizontal="right"/>
    </xf>
    <xf numFmtId="0" fontId="0" fillId="4" borderId="8" xfId="0" applyFill="1" applyBorder="1" applyAlignment="1">
      <alignment horizontal="center" vertical="center"/>
    </xf>
    <xf numFmtId="0" fontId="0" fillId="4" borderId="0" xfId="0" applyFill="1" applyBorder="1" applyAlignment="1">
      <alignment horizontal="center"/>
    </xf>
    <xf numFmtId="0" fontId="0" fillId="4" borderId="22" xfId="0" applyFill="1" applyBorder="1" applyAlignment="1">
      <alignment horizontal="center"/>
    </xf>
    <xf numFmtId="0" fontId="0" fillId="4" borderId="21" xfId="0" applyFill="1" applyBorder="1" applyAlignment="1">
      <alignment horizontal="center"/>
    </xf>
    <xf numFmtId="0" fontId="0" fillId="4" borderId="18" xfId="0" applyFill="1" applyBorder="1" applyAlignment="1">
      <alignment horizontal="center"/>
    </xf>
    <xf numFmtId="0" fontId="1" fillId="0" borderId="0" xfId="0" applyFont="1" applyAlignment="1">
      <alignment horizontal="center"/>
    </xf>
    <xf numFmtId="0" fontId="0" fillId="3" borderId="1" xfId="0" applyFill="1" applyBorder="1" applyAlignment="1">
      <alignment horizontal="left" wrapText="1"/>
    </xf>
  </cellXfs>
  <cellStyles count="2">
    <cellStyle name="Normal 2" xfId="1" xr:uid="{00000000-0005-0000-0000-000001000000}"/>
    <cellStyle name="Parasts" xfId="0" builtinId="0"/>
  </cellStyles>
  <dxfs count="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7C80"/>
      <color rgb="FFAAFCB2"/>
      <color rgb="FFFF5050"/>
      <color rgb="FF979797"/>
      <color rgb="FF008DF6"/>
      <color rgb="FF03ADA5"/>
      <color rgb="FF02807A"/>
      <color rgb="FF63FDF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v-LV"/>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r>
              <a:rPr lang="lv-LV" sz="1200" b="1">
                <a:latin typeface="Times New Roman" panose="02020603050405020304" pitchFamily="18" charset="0"/>
                <a:cs typeface="Times New Roman" panose="02020603050405020304" pitchFamily="18" charset="0"/>
              </a:rPr>
              <a:t>Dinamika</a:t>
            </a:r>
            <a:r>
              <a:rPr lang="lv-LV" sz="1200" b="1">
                <a:solidFill>
                  <a:sysClr val="windowText" lastClr="000000"/>
                </a:solidFill>
                <a:latin typeface="Times New Roman" panose="02020603050405020304" pitchFamily="18" charset="0"/>
                <a:cs typeface="Times New Roman" panose="02020603050405020304" pitchFamily="18" charset="0"/>
              </a:rPr>
              <a:t>,</a:t>
            </a:r>
            <a:r>
              <a:rPr lang="lv-LV" sz="1200" b="1" baseline="0">
                <a:solidFill>
                  <a:sysClr val="windowText" lastClr="000000"/>
                </a:solidFill>
                <a:latin typeface="Times New Roman" panose="02020603050405020304" pitchFamily="18" charset="0"/>
                <a:cs typeface="Times New Roman" panose="02020603050405020304" pitchFamily="18" charset="0"/>
              </a:rPr>
              <a:t> kur </a:t>
            </a:r>
            <a:r>
              <a:rPr lang="lv-LV" sz="1200" b="1" baseline="0">
                <a:latin typeface="Times New Roman" panose="02020603050405020304" pitchFamily="18" charset="0"/>
                <a:cs typeface="Times New Roman" panose="02020603050405020304" pitchFamily="18" charset="0"/>
              </a:rPr>
              <a:t>norādīti iepirkumu veidi zem ES līgumcenu sliekšņa</a:t>
            </a:r>
            <a:endParaRPr lang="lv-LV" sz="1200" b="1">
              <a:latin typeface="Times New Roman" panose="02020603050405020304" pitchFamily="18" charset="0"/>
              <a:cs typeface="Times New Roman" panose="02020603050405020304" pitchFamily="18" charset="0"/>
            </a:endParaRPr>
          </a:p>
        </c:rich>
      </c:tx>
      <c:overlay val="0"/>
      <c:spPr>
        <a:noFill/>
        <a:ln>
          <a:noFill/>
        </a:ln>
        <a:effectLst/>
      </c:spPr>
      <c:txPr>
        <a:bodyPr rot="0" spcFirstLastPara="1" vertOverflow="ellipsis" vert="horz" wrap="square" anchor="ctr" anchorCtr="1"/>
        <a:lstStyle/>
        <a:p>
          <a:pPr>
            <a:defRPr sz="1200" b="0" i="0" u="none" strike="noStrike" kern="1200" spc="0" baseline="0">
              <a:solidFill>
                <a:schemeClr val="tx1">
                  <a:lumMod val="65000"/>
                  <a:lumOff val="35000"/>
                </a:schemeClr>
              </a:solidFill>
              <a:latin typeface="+mn-lt"/>
              <a:ea typeface="+mn-ea"/>
              <a:cs typeface="+mn-cs"/>
            </a:defRPr>
          </a:pPr>
          <a:endParaRPr lang="lv-LV"/>
        </a:p>
      </c:txPr>
    </c:title>
    <c:autoTitleDeleted val="0"/>
    <c:plotArea>
      <c:layout/>
      <c:barChart>
        <c:barDir val="col"/>
        <c:grouping val="clustered"/>
        <c:varyColors val="0"/>
        <c:ser>
          <c:idx val="0"/>
          <c:order val="0"/>
          <c:tx>
            <c:strRef>
              <c:f>Zem_Tab_Dinamika!$H$4</c:f>
              <c:strCache>
                <c:ptCount val="1"/>
                <c:pt idx="0">
                  <c:v>Būvdarbi</c:v>
                </c:pt>
              </c:strCache>
            </c:strRef>
          </c:tx>
          <c:spPr>
            <a:solidFill>
              <a:schemeClr val="accent1">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Zem_Tab_Dinamika!$I$3:$Q$3</c:f>
              <c:strCache>
                <c:ptCount val="9"/>
                <c:pt idx="0">
                  <c:v>2010. gads</c:v>
                </c:pt>
                <c:pt idx="1">
                  <c:v>2011. gads</c:v>
                </c:pt>
                <c:pt idx="2">
                  <c:v>2012. gads</c:v>
                </c:pt>
                <c:pt idx="3">
                  <c:v>2013. gads</c:v>
                </c:pt>
                <c:pt idx="4">
                  <c:v>2014. gads</c:v>
                </c:pt>
                <c:pt idx="5">
                  <c:v>2015. gads</c:v>
                </c:pt>
                <c:pt idx="6">
                  <c:v>2016. gads</c:v>
                </c:pt>
                <c:pt idx="7">
                  <c:v>2017. gads</c:v>
                </c:pt>
                <c:pt idx="8">
                  <c:v>2018. gads</c:v>
                </c:pt>
              </c:strCache>
            </c:strRef>
          </c:cat>
          <c:val>
            <c:numRef>
              <c:f>Zem_Tab_Dinamika!$I$4:$Q$4</c:f>
              <c:numCache>
                <c:formatCode>0.0%</c:formatCode>
                <c:ptCount val="9"/>
                <c:pt idx="0">
                  <c:v>0.39</c:v>
                </c:pt>
                <c:pt idx="1">
                  <c:v>0.45900000000000002</c:v>
                </c:pt>
                <c:pt idx="2">
                  <c:v>0.45400000000000001</c:v>
                </c:pt>
                <c:pt idx="3">
                  <c:v>0.46700000000000003</c:v>
                </c:pt>
                <c:pt idx="4">
                  <c:v>0.34599999999999997</c:v>
                </c:pt>
                <c:pt idx="5">
                  <c:v>0.29399999999999998</c:v>
                </c:pt>
                <c:pt idx="6">
                  <c:v>0.20599999999999999</c:v>
                </c:pt>
                <c:pt idx="7">
                  <c:v>0.31900000000000001</c:v>
                </c:pt>
                <c:pt idx="8">
                  <c:v>0.35299999999999998</c:v>
                </c:pt>
              </c:numCache>
            </c:numRef>
          </c:val>
          <c:extLst>
            <c:ext xmlns:c16="http://schemas.microsoft.com/office/drawing/2014/chart" uri="{C3380CC4-5D6E-409C-BE32-E72D297353CC}">
              <c16:uniqueId val="{00000000-FC8F-45B6-8FFF-68D70601EE08}"/>
            </c:ext>
          </c:extLst>
        </c:ser>
        <c:ser>
          <c:idx val="1"/>
          <c:order val="1"/>
          <c:tx>
            <c:strRef>
              <c:f>Zem_Tab_Dinamika!$H$5</c:f>
              <c:strCache>
                <c:ptCount val="1"/>
                <c:pt idx="0">
                  <c:v>Prece</c:v>
                </c:pt>
              </c:strCache>
            </c:strRef>
          </c:tx>
          <c:spPr>
            <a:solidFill>
              <a:srgbClr val="AAFCB2"/>
            </a:solidFill>
            <a:ln>
              <a:noFill/>
            </a:ln>
            <a:effectLst/>
          </c:spPr>
          <c:invertIfNegative val="0"/>
          <c:dLbls>
            <c:dLbl>
              <c:idx val="0"/>
              <c:layout>
                <c:manualLayout>
                  <c:x val="1.3559322033898305E-2"/>
                  <c:y val="7.1396687868297282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FC8F-45B6-8FFF-68D70601EE08}"/>
                </c:ext>
              </c:extLst>
            </c:dLbl>
            <c:dLbl>
              <c:idx val="1"/>
              <c:layout>
                <c:manualLayout>
                  <c:x val="1.3559322033898305E-2"/>
                  <c:y val="-3.2128509540733777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FC8F-45B6-8FFF-68D70601EE08}"/>
                </c:ext>
              </c:extLst>
            </c:dLbl>
            <c:dLbl>
              <c:idx val="2"/>
              <c:layout>
                <c:manualLayout>
                  <c:x val="1.581920903954798E-2"/>
                  <c:y val="-3.5698343934148641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FC8F-45B6-8FFF-68D70601EE08}"/>
                </c:ext>
              </c:extLst>
            </c:dLbl>
            <c:dLbl>
              <c:idx val="3"/>
              <c:layout>
                <c:manualLayout>
                  <c:x val="1.3559322033898221E-2"/>
                  <c:y val="-1.4279337573659456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FC8F-45B6-8FFF-68D70601EE08}"/>
                </c:ext>
              </c:extLst>
            </c:dLbl>
            <c:dLbl>
              <c:idx val="4"/>
              <c:layout>
                <c:manualLayout>
                  <c:x val="1.1299435028248504E-2"/>
                  <c:y val="-3.5698343934149296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FC8F-45B6-8FFF-68D70601EE08}"/>
                </c:ext>
              </c:extLst>
            </c:dLbl>
            <c:dLbl>
              <c:idx val="5"/>
              <c:layout>
                <c:manualLayout>
                  <c:x val="1.3559322033898388E-2"/>
                  <c:y val="6.5446207839094807E-1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FC8F-45B6-8FFF-68D70601EE08}"/>
                </c:ext>
              </c:extLst>
            </c:dLbl>
            <c:dLbl>
              <c:idx val="7"/>
              <c:layout>
                <c:manualLayout>
                  <c:x val="1.355932203389814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FC8F-45B6-8FFF-68D70601EE08}"/>
                </c:ext>
              </c:extLst>
            </c:dLbl>
            <c:dLbl>
              <c:idx val="8"/>
              <c:layout>
                <c:manualLayout>
                  <c:x val="1.3559322033898305E-2"/>
                  <c:y val="-6.5446207839094807E-1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FC8F-45B6-8FFF-68D70601EE08}"/>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Zem_Tab_Dinamika!$I$3:$Q$3</c:f>
              <c:strCache>
                <c:ptCount val="9"/>
                <c:pt idx="0">
                  <c:v>2010. gads</c:v>
                </c:pt>
                <c:pt idx="1">
                  <c:v>2011. gads</c:v>
                </c:pt>
                <c:pt idx="2">
                  <c:v>2012. gads</c:v>
                </c:pt>
                <c:pt idx="3">
                  <c:v>2013. gads</c:v>
                </c:pt>
                <c:pt idx="4">
                  <c:v>2014. gads</c:v>
                </c:pt>
                <c:pt idx="5">
                  <c:v>2015. gads</c:v>
                </c:pt>
                <c:pt idx="6">
                  <c:v>2016. gads</c:v>
                </c:pt>
                <c:pt idx="7">
                  <c:v>2017. gads</c:v>
                </c:pt>
                <c:pt idx="8">
                  <c:v>2018. gads</c:v>
                </c:pt>
              </c:strCache>
            </c:strRef>
          </c:cat>
          <c:val>
            <c:numRef>
              <c:f>Zem_Tab_Dinamika!$I$5:$Q$5</c:f>
              <c:numCache>
                <c:formatCode>0.0%</c:formatCode>
                <c:ptCount val="9"/>
                <c:pt idx="0">
                  <c:v>0.30199999999999999</c:v>
                </c:pt>
                <c:pt idx="1">
                  <c:v>0.25</c:v>
                </c:pt>
                <c:pt idx="2">
                  <c:v>0.27200000000000002</c:v>
                </c:pt>
                <c:pt idx="3">
                  <c:v>0.29799999999999999</c:v>
                </c:pt>
                <c:pt idx="4">
                  <c:v>0.20799999999999999</c:v>
                </c:pt>
                <c:pt idx="5">
                  <c:v>0.20799999999999999</c:v>
                </c:pt>
                <c:pt idx="6">
                  <c:v>0.23200000000000001</c:v>
                </c:pt>
                <c:pt idx="7">
                  <c:v>0.247</c:v>
                </c:pt>
                <c:pt idx="8">
                  <c:v>0.28499999999999998</c:v>
                </c:pt>
              </c:numCache>
            </c:numRef>
          </c:val>
          <c:extLst>
            <c:ext xmlns:c16="http://schemas.microsoft.com/office/drawing/2014/chart" uri="{C3380CC4-5D6E-409C-BE32-E72D297353CC}">
              <c16:uniqueId val="{00000001-FC8F-45B6-8FFF-68D70601EE08}"/>
            </c:ext>
          </c:extLst>
        </c:ser>
        <c:ser>
          <c:idx val="2"/>
          <c:order val="2"/>
          <c:tx>
            <c:strRef>
              <c:f>Zem_Tab_Dinamika!$H$6</c:f>
              <c:strCache>
                <c:ptCount val="1"/>
                <c:pt idx="0">
                  <c:v>Pakalpojumi</c:v>
                </c:pt>
              </c:strCache>
            </c:strRef>
          </c:tx>
          <c:spPr>
            <a:solidFill>
              <a:srgbClr val="FF7C80"/>
            </a:solidFill>
            <a:ln>
              <a:noFill/>
            </a:ln>
            <a:effectLst/>
          </c:spPr>
          <c:invertIfNegative val="0"/>
          <c:dLbls>
            <c:dLbl>
              <c:idx val="0"/>
              <c:layout>
                <c:manualLayout>
                  <c:x val="1.3559322033898305E-2"/>
                  <c:y val="-3.2128509540733777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FC8F-45B6-8FFF-68D70601EE08}"/>
                </c:ext>
              </c:extLst>
            </c:dLbl>
            <c:dLbl>
              <c:idx val="1"/>
              <c:layout>
                <c:manualLayout>
                  <c:x val="4.5197740112994352E-3"/>
                  <c:y val="-3.569834393414871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FC8F-45B6-8FFF-68D70601EE08}"/>
                </c:ext>
              </c:extLst>
            </c:dLbl>
            <c:dLbl>
              <c:idx val="2"/>
              <c:layout>
                <c:manualLayout>
                  <c:x val="1.3559322033898305E-2"/>
                  <c:y val="-6.0687184688052689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FC8F-45B6-8FFF-68D70601EE08}"/>
                </c:ext>
              </c:extLst>
            </c:dLbl>
            <c:dLbl>
              <c:idx val="3"/>
              <c:layout>
                <c:manualLayout>
                  <c:x val="1.3559322033898305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FC8F-45B6-8FFF-68D70601EE08}"/>
                </c:ext>
              </c:extLst>
            </c:dLbl>
            <c:dLbl>
              <c:idx val="8"/>
              <c:layout>
                <c:manualLayout>
                  <c:x val="1.5819209039547855E-2"/>
                  <c:y val="-3.2128509540733777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FC8F-45B6-8FFF-68D70601EE08}"/>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Zem_Tab_Dinamika!$I$3:$Q$3</c:f>
              <c:strCache>
                <c:ptCount val="9"/>
                <c:pt idx="0">
                  <c:v>2010. gads</c:v>
                </c:pt>
                <c:pt idx="1">
                  <c:v>2011. gads</c:v>
                </c:pt>
                <c:pt idx="2">
                  <c:v>2012. gads</c:v>
                </c:pt>
                <c:pt idx="3">
                  <c:v>2013. gads</c:v>
                </c:pt>
                <c:pt idx="4">
                  <c:v>2014. gads</c:v>
                </c:pt>
                <c:pt idx="5">
                  <c:v>2015. gads</c:v>
                </c:pt>
                <c:pt idx="6">
                  <c:v>2016. gads</c:v>
                </c:pt>
                <c:pt idx="7">
                  <c:v>2017. gads</c:v>
                </c:pt>
                <c:pt idx="8">
                  <c:v>2018. gads</c:v>
                </c:pt>
              </c:strCache>
            </c:strRef>
          </c:cat>
          <c:val>
            <c:numRef>
              <c:f>Zem_Tab_Dinamika!$I$6:$Q$6</c:f>
              <c:numCache>
                <c:formatCode>0.0%</c:formatCode>
                <c:ptCount val="9"/>
                <c:pt idx="0">
                  <c:v>0.308</c:v>
                </c:pt>
                <c:pt idx="1">
                  <c:v>0.29099999999999998</c:v>
                </c:pt>
                <c:pt idx="2">
                  <c:v>0.27400000000000002</c:v>
                </c:pt>
                <c:pt idx="3">
                  <c:v>0.23499999999999999</c:v>
                </c:pt>
                <c:pt idx="4">
                  <c:v>0.44700000000000001</c:v>
                </c:pt>
                <c:pt idx="5">
                  <c:v>0.498</c:v>
                </c:pt>
                <c:pt idx="6">
                  <c:v>0.56100000000000005</c:v>
                </c:pt>
                <c:pt idx="7">
                  <c:v>0.434</c:v>
                </c:pt>
                <c:pt idx="8">
                  <c:v>0.36199999999999999</c:v>
                </c:pt>
              </c:numCache>
            </c:numRef>
          </c:val>
          <c:extLst>
            <c:ext xmlns:c16="http://schemas.microsoft.com/office/drawing/2014/chart" uri="{C3380CC4-5D6E-409C-BE32-E72D297353CC}">
              <c16:uniqueId val="{00000002-FC8F-45B6-8FFF-68D70601EE08}"/>
            </c:ext>
          </c:extLst>
        </c:ser>
        <c:dLbls>
          <c:dLblPos val="outEnd"/>
          <c:showLegendKey val="0"/>
          <c:showVal val="1"/>
          <c:showCatName val="0"/>
          <c:showSerName val="0"/>
          <c:showPercent val="0"/>
          <c:showBubbleSize val="0"/>
        </c:dLbls>
        <c:gapWidth val="219"/>
        <c:overlap val="-27"/>
        <c:axId val="128022016"/>
        <c:axId val="128023552"/>
      </c:barChart>
      <c:catAx>
        <c:axId val="128022016"/>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128023552"/>
        <c:crosses val="autoZero"/>
        <c:auto val="1"/>
        <c:lblAlgn val="ctr"/>
        <c:lblOffset val="100"/>
        <c:noMultiLvlLbl val="0"/>
      </c:catAx>
      <c:valAx>
        <c:axId val="128023552"/>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12802201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v-LV"/>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v-LV"/>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300" b="1" i="0" u="none" strike="noStrike" kern="1200" spc="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r>
              <a:rPr lang="lv-LV" sz="1200" b="1">
                <a:latin typeface="Times New Roman" panose="02020603050405020304" pitchFamily="18" charset="0"/>
                <a:cs typeface="Times New Roman" panose="02020603050405020304" pitchFamily="18" charset="0"/>
              </a:rPr>
              <a:t>Zem ES līgumcenu sliekšņa noslēgto</a:t>
            </a:r>
            <a:r>
              <a:rPr lang="lv-LV" sz="1200" b="1" baseline="0">
                <a:latin typeface="Times New Roman" panose="02020603050405020304" pitchFamily="18" charset="0"/>
                <a:cs typeface="Times New Roman" panose="02020603050405020304" pitchFamily="18" charset="0"/>
              </a:rPr>
              <a:t> līgumsummu procentuālais sadalījums pa sabiedrisko pakalpojumu sniedzēju jomām</a:t>
            </a:r>
            <a:endParaRPr lang="lv-LV" sz="1200" b="1">
              <a:latin typeface="Times New Roman" panose="02020603050405020304" pitchFamily="18" charset="0"/>
              <a:cs typeface="Times New Roman" panose="02020603050405020304" pitchFamily="18" charset="0"/>
            </a:endParaRPr>
          </a:p>
        </c:rich>
      </c:tx>
      <c:overlay val="0"/>
      <c:spPr>
        <a:noFill/>
        <a:ln>
          <a:noFill/>
        </a:ln>
        <a:effectLst/>
      </c:spPr>
      <c:txPr>
        <a:bodyPr rot="0" spcFirstLastPara="1" vertOverflow="ellipsis" vert="horz" wrap="square" anchor="ctr" anchorCtr="1"/>
        <a:lstStyle/>
        <a:p>
          <a:pPr>
            <a:defRPr sz="1300" b="1" i="0" u="none" strike="noStrike" kern="1200" spc="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lv-LV"/>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5.4841468930904427E-2"/>
          <c:y val="0.27635217382126748"/>
          <c:w val="0.94515853106909553"/>
          <c:h val="0.67226942414965241"/>
        </c:manualLayout>
      </c:layout>
      <c:pie3DChart>
        <c:varyColors val="1"/>
        <c:ser>
          <c:idx val="0"/>
          <c:order val="0"/>
          <c:dPt>
            <c:idx val="0"/>
            <c:bubble3D val="0"/>
            <c:spPr>
              <a:solidFill>
                <a:schemeClr val="accent1"/>
              </a:solidFill>
              <a:ln w="25400">
                <a:solidFill>
                  <a:schemeClr val="lt1"/>
                </a:solidFill>
              </a:ln>
              <a:effectLst/>
              <a:sp3d contourW="25400">
                <a:contourClr>
                  <a:schemeClr val="lt1"/>
                </a:contourClr>
              </a:sp3d>
            </c:spPr>
            <c:extLst>
              <c:ext xmlns:c16="http://schemas.microsoft.com/office/drawing/2014/chart" uri="{C3380CC4-5D6E-409C-BE32-E72D297353CC}">
                <c16:uniqueId val="{00000009-5ACC-40A4-8261-76AAD3883506}"/>
              </c:ext>
            </c:extLst>
          </c:dPt>
          <c:dPt>
            <c:idx val="1"/>
            <c:bubble3D val="0"/>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08-5ACC-40A4-8261-76AAD3883506}"/>
              </c:ext>
            </c:extLst>
          </c:dPt>
          <c:dPt>
            <c:idx val="2"/>
            <c:bubble3D val="0"/>
            <c:spPr>
              <a:solidFill>
                <a:schemeClr val="accent3"/>
              </a:solidFill>
              <a:ln w="25400">
                <a:solidFill>
                  <a:schemeClr val="lt1"/>
                </a:solidFill>
              </a:ln>
              <a:effectLst/>
              <a:sp3d contourW="25400">
                <a:contourClr>
                  <a:schemeClr val="lt1"/>
                </a:contourClr>
              </a:sp3d>
            </c:spPr>
            <c:extLst>
              <c:ext xmlns:c16="http://schemas.microsoft.com/office/drawing/2014/chart" uri="{C3380CC4-5D6E-409C-BE32-E72D297353CC}">
                <c16:uniqueId val="{0000000D-5ACC-40A4-8261-76AAD3883506}"/>
              </c:ext>
            </c:extLst>
          </c:dPt>
          <c:dPt>
            <c:idx val="3"/>
            <c:bubble3D val="0"/>
            <c:spPr>
              <a:solidFill>
                <a:schemeClr val="accent4"/>
              </a:solidFill>
              <a:ln w="25400">
                <a:solidFill>
                  <a:schemeClr val="lt1"/>
                </a:solidFill>
              </a:ln>
              <a:effectLst/>
              <a:sp3d contourW="25400">
                <a:contourClr>
                  <a:schemeClr val="lt1"/>
                </a:contourClr>
              </a:sp3d>
            </c:spPr>
            <c:extLst>
              <c:ext xmlns:c16="http://schemas.microsoft.com/office/drawing/2014/chart" uri="{C3380CC4-5D6E-409C-BE32-E72D297353CC}">
                <c16:uniqueId val="{0000000C-5ACC-40A4-8261-76AAD3883506}"/>
              </c:ext>
            </c:extLst>
          </c:dPt>
          <c:dPt>
            <c:idx val="4"/>
            <c:bubble3D val="0"/>
            <c:spPr>
              <a:solidFill>
                <a:schemeClr val="accent5"/>
              </a:solidFill>
              <a:ln w="25400">
                <a:solidFill>
                  <a:schemeClr val="lt1"/>
                </a:solidFill>
              </a:ln>
              <a:effectLst/>
              <a:sp3d contourW="25400">
                <a:contourClr>
                  <a:schemeClr val="lt1"/>
                </a:contourClr>
              </a:sp3d>
            </c:spPr>
            <c:extLst>
              <c:ext xmlns:c16="http://schemas.microsoft.com/office/drawing/2014/chart" uri="{C3380CC4-5D6E-409C-BE32-E72D297353CC}">
                <c16:uniqueId val="{0000000A-5ACC-40A4-8261-76AAD3883506}"/>
              </c:ext>
            </c:extLst>
          </c:dPt>
          <c:dPt>
            <c:idx val="5"/>
            <c:bubble3D val="0"/>
            <c:spPr>
              <a:solidFill>
                <a:schemeClr val="accent6"/>
              </a:solidFill>
              <a:ln w="25400">
                <a:solidFill>
                  <a:schemeClr val="lt1"/>
                </a:solidFill>
              </a:ln>
              <a:effectLst/>
              <a:sp3d contourW="25400">
                <a:contourClr>
                  <a:schemeClr val="lt1"/>
                </a:contourClr>
              </a:sp3d>
            </c:spPr>
            <c:extLst>
              <c:ext xmlns:c16="http://schemas.microsoft.com/office/drawing/2014/chart" uri="{C3380CC4-5D6E-409C-BE32-E72D297353CC}">
                <c16:uniqueId val="{0000000B-5ACC-40A4-8261-76AAD3883506}"/>
              </c:ext>
            </c:extLst>
          </c:dPt>
          <c:dPt>
            <c:idx val="6"/>
            <c:bubble3D val="0"/>
            <c:spPr>
              <a:solidFill>
                <a:schemeClr val="accent1">
                  <a:lumMod val="6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0F-5ACC-40A4-8261-76AAD3883506}"/>
              </c:ext>
            </c:extLst>
          </c:dPt>
          <c:dPt>
            <c:idx val="7"/>
            <c:bubble3D val="0"/>
            <c:spPr>
              <a:solidFill>
                <a:schemeClr val="accent2">
                  <a:lumMod val="6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0E-5ACC-40A4-8261-76AAD3883506}"/>
              </c:ext>
            </c:extLst>
          </c:dPt>
          <c:dLbls>
            <c:dLbl>
              <c:idx val="0"/>
              <c:layout>
                <c:manualLayout>
                  <c:x val="4.1844868454244177E-2"/>
                  <c:y val="2.9681480496693562E-3"/>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9-5ACC-40A4-8261-76AAD3883506}"/>
                </c:ext>
              </c:extLst>
            </c:dLbl>
            <c:dLbl>
              <c:idx val="1"/>
              <c:layout>
                <c:manualLayout>
                  <c:x val="2.8441635038660717E-2"/>
                  <c:y val="2.8196480661487722E-2"/>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8-5ACC-40A4-8261-76AAD3883506}"/>
                </c:ext>
              </c:extLst>
            </c:dLbl>
            <c:dLbl>
              <c:idx val="2"/>
              <c:layout>
                <c:manualLayout>
                  <c:x val="-1.5562346365619149E-2"/>
                  <c:y val="-1.2863209295728643E-2"/>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D-5ACC-40A4-8261-76AAD3883506}"/>
                </c:ext>
              </c:extLst>
            </c:dLbl>
            <c:dLbl>
              <c:idx val="3"/>
              <c:layout>
                <c:manualLayout>
                  <c:x val="-4.7986285314541376E-2"/>
                  <c:y val="5.881747352274911E-2"/>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C-5ACC-40A4-8261-76AAD3883506}"/>
                </c:ext>
              </c:extLst>
            </c:dLbl>
            <c:dLbl>
              <c:idx val="4"/>
              <c:layout>
                <c:manualLayout>
                  <c:x val="-4.3138536963473938E-2"/>
                  <c:y val="4.7595540852863917E-2"/>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A-5ACC-40A4-8261-76AAD3883506}"/>
                </c:ext>
              </c:extLst>
            </c:dLbl>
            <c:dLbl>
              <c:idx val="5"/>
              <c:layout>
                <c:manualLayout>
                  <c:x val="-4.8042062399083964E-2"/>
                  <c:y val="2.8200183902972109E-3"/>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B-5ACC-40A4-8261-76AAD3883506}"/>
                </c:ext>
              </c:extLst>
            </c:dLbl>
            <c:dLbl>
              <c:idx val="6"/>
              <c:layout>
                <c:manualLayout>
                  <c:x val="-2.057454715304764E-3"/>
                  <c:y val="-4.5219541116534714E-2"/>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F-5ACC-40A4-8261-76AAD3883506}"/>
                </c:ext>
              </c:extLst>
            </c:dLbl>
            <c:dLbl>
              <c:idx val="7"/>
              <c:layout>
                <c:manualLayout>
                  <c:x val="8.5192839373871634E-2"/>
                  <c:y val="-2.8282395863923674E-2"/>
                </c:manualLayout>
              </c:layout>
              <c:dLblPos val="bestFi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E-5ACC-40A4-8261-76AAD3883506}"/>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dLblPos val="bestFit"/>
            <c:showLegendKey val="0"/>
            <c:showVal val="1"/>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Zem_Tab_Dinamika!$A$12:$A$19</c:f>
              <c:strCache>
                <c:ptCount val="8"/>
                <c:pt idx="0">
                  <c:v>Siltumapgāde, gāze</c:v>
                </c:pt>
                <c:pt idx="1">
                  <c:v>Elektroenerģija</c:v>
                </c:pt>
                <c:pt idx="2">
                  <c:v>Ūdensapgāde</c:v>
                </c:pt>
                <c:pt idx="3">
                  <c:v>Dzelzceļu pakalpojumi</c:v>
                </c:pt>
                <c:pt idx="4">
                  <c:v>Pasažieru pārvadājumi</c:v>
                </c:pt>
                <c:pt idx="5">
                  <c:v>Pasta pakalpojumi</c:v>
                </c:pt>
                <c:pt idx="6">
                  <c:v>Ostas</c:v>
                </c:pt>
                <c:pt idx="7">
                  <c:v>Lidostas</c:v>
                </c:pt>
              </c:strCache>
            </c:strRef>
          </c:cat>
          <c:val>
            <c:numRef>
              <c:f>Zem_Tab_Dinamika!$I$12:$I$19</c:f>
              <c:numCache>
                <c:formatCode>0.0%</c:formatCode>
                <c:ptCount val="8"/>
                <c:pt idx="0">
                  <c:v>0.19753114447587805</c:v>
                </c:pt>
                <c:pt idx="1">
                  <c:v>0.27381081894940529</c:v>
                </c:pt>
                <c:pt idx="2">
                  <c:v>0.15823829359882463</c:v>
                </c:pt>
                <c:pt idx="3">
                  <c:v>0.13868211710387937</c:v>
                </c:pt>
                <c:pt idx="4">
                  <c:v>7.4985974363258295E-2</c:v>
                </c:pt>
                <c:pt idx="5">
                  <c:v>1.4830278234955379E-2</c:v>
                </c:pt>
                <c:pt idx="6">
                  <c:v>0.11361413646675637</c:v>
                </c:pt>
                <c:pt idx="7">
                  <c:v>2.8307236807042599E-2</c:v>
                </c:pt>
              </c:numCache>
            </c:numRef>
          </c:val>
          <c:extLst>
            <c:ext xmlns:c16="http://schemas.microsoft.com/office/drawing/2014/chart" uri="{C3380CC4-5D6E-409C-BE32-E72D297353CC}">
              <c16:uniqueId val="{00000000-5ACC-40A4-8261-76AAD3883506}"/>
            </c:ext>
          </c:extLst>
        </c:ser>
        <c:ser>
          <c:idx val="1"/>
          <c:order val="1"/>
          <c:dPt>
            <c:idx val="0"/>
            <c:bubble3D val="0"/>
            <c:spPr>
              <a:solidFill>
                <a:schemeClr val="accent1"/>
              </a:solidFill>
              <a:ln w="25400">
                <a:solidFill>
                  <a:schemeClr val="lt1"/>
                </a:solidFill>
              </a:ln>
              <a:effectLst/>
              <a:sp3d contourW="25400">
                <a:contourClr>
                  <a:schemeClr val="lt1"/>
                </a:contourClr>
              </a:sp3d>
            </c:spPr>
            <c:extLst>
              <c:ext xmlns:c16="http://schemas.microsoft.com/office/drawing/2014/chart" uri="{C3380CC4-5D6E-409C-BE32-E72D297353CC}">
                <c16:uniqueId val="{00000011-422E-4D71-ABEF-75FC3432F6FC}"/>
              </c:ext>
            </c:extLst>
          </c:dPt>
          <c:dPt>
            <c:idx val="1"/>
            <c:bubble3D val="0"/>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13-422E-4D71-ABEF-75FC3432F6FC}"/>
              </c:ext>
            </c:extLst>
          </c:dPt>
          <c:dPt>
            <c:idx val="2"/>
            <c:bubble3D val="0"/>
            <c:spPr>
              <a:solidFill>
                <a:schemeClr val="accent3"/>
              </a:solidFill>
              <a:ln w="25400">
                <a:solidFill>
                  <a:schemeClr val="lt1"/>
                </a:solidFill>
              </a:ln>
              <a:effectLst/>
              <a:sp3d contourW="25400">
                <a:contourClr>
                  <a:schemeClr val="lt1"/>
                </a:contourClr>
              </a:sp3d>
            </c:spPr>
            <c:extLst>
              <c:ext xmlns:c16="http://schemas.microsoft.com/office/drawing/2014/chart" uri="{C3380CC4-5D6E-409C-BE32-E72D297353CC}">
                <c16:uniqueId val="{00000015-422E-4D71-ABEF-75FC3432F6FC}"/>
              </c:ext>
            </c:extLst>
          </c:dPt>
          <c:dPt>
            <c:idx val="3"/>
            <c:bubble3D val="0"/>
            <c:spPr>
              <a:solidFill>
                <a:schemeClr val="accent4"/>
              </a:solidFill>
              <a:ln w="25400">
                <a:solidFill>
                  <a:schemeClr val="lt1"/>
                </a:solidFill>
              </a:ln>
              <a:effectLst/>
              <a:sp3d contourW="25400">
                <a:contourClr>
                  <a:schemeClr val="lt1"/>
                </a:contourClr>
              </a:sp3d>
            </c:spPr>
            <c:extLst>
              <c:ext xmlns:c16="http://schemas.microsoft.com/office/drawing/2014/chart" uri="{C3380CC4-5D6E-409C-BE32-E72D297353CC}">
                <c16:uniqueId val="{00000017-422E-4D71-ABEF-75FC3432F6FC}"/>
              </c:ext>
            </c:extLst>
          </c:dPt>
          <c:dPt>
            <c:idx val="4"/>
            <c:bubble3D val="0"/>
            <c:spPr>
              <a:solidFill>
                <a:schemeClr val="accent5"/>
              </a:solidFill>
              <a:ln w="25400">
                <a:solidFill>
                  <a:schemeClr val="lt1"/>
                </a:solidFill>
              </a:ln>
              <a:effectLst/>
              <a:sp3d contourW="25400">
                <a:contourClr>
                  <a:schemeClr val="lt1"/>
                </a:contourClr>
              </a:sp3d>
            </c:spPr>
            <c:extLst>
              <c:ext xmlns:c16="http://schemas.microsoft.com/office/drawing/2014/chart" uri="{C3380CC4-5D6E-409C-BE32-E72D297353CC}">
                <c16:uniqueId val="{00000019-422E-4D71-ABEF-75FC3432F6FC}"/>
              </c:ext>
            </c:extLst>
          </c:dPt>
          <c:dPt>
            <c:idx val="5"/>
            <c:bubble3D val="0"/>
            <c:spPr>
              <a:solidFill>
                <a:schemeClr val="accent6"/>
              </a:solidFill>
              <a:ln w="25400">
                <a:solidFill>
                  <a:schemeClr val="lt1"/>
                </a:solidFill>
              </a:ln>
              <a:effectLst/>
              <a:sp3d contourW="25400">
                <a:contourClr>
                  <a:schemeClr val="lt1"/>
                </a:contourClr>
              </a:sp3d>
            </c:spPr>
            <c:extLst>
              <c:ext xmlns:c16="http://schemas.microsoft.com/office/drawing/2014/chart" uri="{C3380CC4-5D6E-409C-BE32-E72D297353CC}">
                <c16:uniqueId val="{0000001B-422E-4D71-ABEF-75FC3432F6FC}"/>
              </c:ext>
            </c:extLst>
          </c:dPt>
          <c:dPt>
            <c:idx val="6"/>
            <c:bubble3D val="0"/>
            <c:spPr>
              <a:solidFill>
                <a:schemeClr val="accent1">
                  <a:lumMod val="6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1D-422E-4D71-ABEF-75FC3432F6FC}"/>
              </c:ext>
            </c:extLst>
          </c:dPt>
          <c:dPt>
            <c:idx val="7"/>
            <c:bubble3D val="0"/>
            <c:spPr>
              <a:solidFill>
                <a:schemeClr val="accent2">
                  <a:lumMod val="6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1F-422E-4D71-ABEF-75FC3432F6FC}"/>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Zem_Tab_Dinamika!$A$12:$A$19</c:f>
              <c:strCache>
                <c:ptCount val="8"/>
                <c:pt idx="0">
                  <c:v>Siltumapgāde, gāze</c:v>
                </c:pt>
                <c:pt idx="1">
                  <c:v>Elektroenerģija</c:v>
                </c:pt>
                <c:pt idx="2">
                  <c:v>Ūdensapgāde</c:v>
                </c:pt>
                <c:pt idx="3">
                  <c:v>Dzelzceļu pakalpojumi</c:v>
                </c:pt>
                <c:pt idx="4">
                  <c:v>Pasažieru pārvadājumi</c:v>
                </c:pt>
                <c:pt idx="5">
                  <c:v>Pasta pakalpojumi</c:v>
                </c:pt>
                <c:pt idx="6">
                  <c:v>Ostas</c:v>
                </c:pt>
                <c:pt idx="7">
                  <c:v>Lidostas</c:v>
                </c:pt>
              </c:strCache>
            </c:strRef>
          </c:cat>
          <c:val>
            <c:numRef>
              <c:f>Zem_Tab_Dinamika!$C$12:$C$19</c:f>
              <c:numCache>
                <c:formatCode>0.0%</c:formatCode>
                <c:ptCount val="8"/>
                <c:pt idx="0">
                  <c:v>0.25014526402996401</c:v>
                </c:pt>
                <c:pt idx="1">
                  <c:v>0.35237712024254575</c:v>
                </c:pt>
                <c:pt idx="2">
                  <c:v>0.22640144259167441</c:v>
                </c:pt>
                <c:pt idx="3">
                  <c:v>6.3199888153970037E-3</c:v>
                </c:pt>
                <c:pt idx="4">
                  <c:v>1.483701457978784E-2</c:v>
                </c:pt>
                <c:pt idx="5">
                  <c:v>1.565757629258086E-3</c:v>
                </c:pt>
                <c:pt idx="6">
                  <c:v>0.12240950721011333</c:v>
                </c:pt>
                <c:pt idx="7">
                  <c:v>2.5943904901259581E-2</c:v>
                </c:pt>
              </c:numCache>
            </c:numRef>
          </c:val>
          <c:extLst>
            <c:ext xmlns:c16="http://schemas.microsoft.com/office/drawing/2014/chart" uri="{C3380CC4-5D6E-409C-BE32-E72D297353CC}">
              <c16:uniqueId val="{00000001-5ACC-40A4-8261-76AAD3883506}"/>
            </c:ext>
          </c:extLst>
        </c:ser>
        <c:dLbls>
          <c:dLblPos val="bestFit"/>
          <c:showLegendKey val="0"/>
          <c:showVal val="1"/>
          <c:showCatName val="0"/>
          <c:showSerName val="0"/>
          <c:showPercent val="0"/>
          <c:showBubbleSize val="0"/>
          <c:showLeaderLines val="1"/>
        </c:dLbls>
        <c:extLst>
          <c:ext xmlns:c15="http://schemas.microsoft.com/office/drawing/2012/chart" uri="{02D57815-91ED-43cb-92C2-25804820EDAC}">
            <c15:filteredPieSeries>
              <c15:ser>
                <c:idx val="2"/>
                <c:order val="2"/>
                <c:dPt>
                  <c:idx val="0"/>
                  <c:bubble3D val="0"/>
                  <c:spPr>
                    <a:solidFill>
                      <a:schemeClr val="accent1"/>
                    </a:solidFill>
                    <a:ln w="25400">
                      <a:solidFill>
                        <a:schemeClr val="lt1"/>
                      </a:solidFill>
                    </a:ln>
                    <a:effectLst/>
                    <a:sp3d contourW="25400">
                      <a:contourClr>
                        <a:schemeClr val="lt1"/>
                      </a:contourClr>
                    </a:sp3d>
                  </c:spPr>
                  <c:extLst>
                    <c:ext xmlns:c16="http://schemas.microsoft.com/office/drawing/2014/chart" uri="{C3380CC4-5D6E-409C-BE32-E72D297353CC}">
                      <c16:uniqueId val="{00000021-422E-4D71-ABEF-75FC3432F6FC}"/>
                    </c:ext>
                  </c:extLst>
                </c:dPt>
                <c:dPt>
                  <c:idx val="1"/>
                  <c:bubble3D val="0"/>
                  <c:spPr>
                    <a:solidFill>
                      <a:schemeClr val="accent2"/>
                    </a:solidFill>
                    <a:ln w="25400">
                      <a:solidFill>
                        <a:schemeClr val="lt1"/>
                      </a:solidFill>
                    </a:ln>
                    <a:effectLst/>
                    <a:sp3d contourW="25400">
                      <a:contourClr>
                        <a:schemeClr val="lt1"/>
                      </a:contourClr>
                    </a:sp3d>
                  </c:spPr>
                  <c:extLst>
                    <c:ext xmlns:c16="http://schemas.microsoft.com/office/drawing/2014/chart" uri="{C3380CC4-5D6E-409C-BE32-E72D297353CC}">
                      <c16:uniqueId val="{00000023-422E-4D71-ABEF-75FC3432F6FC}"/>
                    </c:ext>
                  </c:extLst>
                </c:dPt>
                <c:dPt>
                  <c:idx val="2"/>
                  <c:bubble3D val="0"/>
                  <c:spPr>
                    <a:solidFill>
                      <a:schemeClr val="accent3"/>
                    </a:solidFill>
                    <a:ln w="25400">
                      <a:solidFill>
                        <a:schemeClr val="lt1"/>
                      </a:solidFill>
                    </a:ln>
                    <a:effectLst/>
                    <a:sp3d contourW="25400">
                      <a:contourClr>
                        <a:schemeClr val="lt1"/>
                      </a:contourClr>
                    </a:sp3d>
                  </c:spPr>
                  <c:extLst>
                    <c:ext xmlns:c16="http://schemas.microsoft.com/office/drawing/2014/chart" uri="{C3380CC4-5D6E-409C-BE32-E72D297353CC}">
                      <c16:uniqueId val="{00000025-422E-4D71-ABEF-75FC3432F6FC}"/>
                    </c:ext>
                  </c:extLst>
                </c:dPt>
                <c:dPt>
                  <c:idx val="3"/>
                  <c:bubble3D val="0"/>
                  <c:spPr>
                    <a:solidFill>
                      <a:schemeClr val="accent4"/>
                    </a:solidFill>
                    <a:ln w="25400">
                      <a:solidFill>
                        <a:schemeClr val="lt1"/>
                      </a:solidFill>
                    </a:ln>
                    <a:effectLst/>
                    <a:sp3d contourW="25400">
                      <a:contourClr>
                        <a:schemeClr val="lt1"/>
                      </a:contourClr>
                    </a:sp3d>
                  </c:spPr>
                  <c:extLst>
                    <c:ext xmlns:c16="http://schemas.microsoft.com/office/drawing/2014/chart" uri="{C3380CC4-5D6E-409C-BE32-E72D297353CC}">
                      <c16:uniqueId val="{00000027-422E-4D71-ABEF-75FC3432F6FC}"/>
                    </c:ext>
                  </c:extLst>
                </c:dPt>
                <c:dPt>
                  <c:idx val="4"/>
                  <c:bubble3D val="0"/>
                  <c:spPr>
                    <a:solidFill>
                      <a:schemeClr val="accent5"/>
                    </a:solidFill>
                    <a:ln w="25400">
                      <a:solidFill>
                        <a:schemeClr val="lt1"/>
                      </a:solidFill>
                    </a:ln>
                    <a:effectLst/>
                    <a:sp3d contourW="25400">
                      <a:contourClr>
                        <a:schemeClr val="lt1"/>
                      </a:contourClr>
                    </a:sp3d>
                  </c:spPr>
                  <c:extLst>
                    <c:ext xmlns:c16="http://schemas.microsoft.com/office/drawing/2014/chart" uri="{C3380CC4-5D6E-409C-BE32-E72D297353CC}">
                      <c16:uniqueId val="{00000029-422E-4D71-ABEF-75FC3432F6FC}"/>
                    </c:ext>
                  </c:extLst>
                </c:dPt>
                <c:dPt>
                  <c:idx val="5"/>
                  <c:bubble3D val="0"/>
                  <c:spPr>
                    <a:solidFill>
                      <a:schemeClr val="accent6"/>
                    </a:solidFill>
                    <a:ln w="25400">
                      <a:solidFill>
                        <a:schemeClr val="lt1"/>
                      </a:solidFill>
                    </a:ln>
                    <a:effectLst/>
                    <a:sp3d contourW="25400">
                      <a:contourClr>
                        <a:schemeClr val="lt1"/>
                      </a:contourClr>
                    </a:sp3d>
                  </c:spPr>
                  <c:extLst>
                    <c:ext xmlns:c16="http://schemas.microsoft.com/office/drawing/2014/chart" uri="{C3380CC4-5D6E-409C-BE32-E72D297353CC}">
                      <c16:uniqueId val="{0000002B-422E-4D71-ABEF-75FC3432F6FC}"/>
                    </c:ext>
                  </c:extLst>
                </c:dPt>
                <c:dPt>
                  <c:idx val="6"/>
                  <c:bubble3D val="0"/>
                  <c:spPr>
                    <a:solidFill>
                      <a:schemeClr val="accent1">
                        <a:lumMod val="6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2D-422E-4D71-ABEF-75FC3432F6FC}"/>
                    </c:ext>
                  </c:extLst>
                </c:dPt>
                <c:dPt>
                  <c:idx val="7"/>
                  <c:bubble3D val="0"/>
                  <c:spPr>
                    <a:solidFill>
                      <a:schemeClr val="accent2">
                        <a:lumMod val="60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2F-422E-4D71-ABEF-75FC3432F6FC}"/>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uri="{CE6537A1-D6FC-4f65-9D91-7224C49458BB}"/>
                  </c:extLst>
                </c:dLbls>
                <c:cat>
                  <c:strRef>
                    <c:extLst>
                      <c:ext uri="{02D57815-91ED-43cb-92C2-25804820EDAC}">
                        <c15:formulaRef>
                          <c15:sqref>Zem_Tab_Dinamika!$A$12:$A$19</c15:sqref>
                        </c15:formulaRef>
                      </c:ext>
                    </c:extLst>
                    <c:strCache>
                      <c:ptCount val="8"/>
                      <c:pt idx="0">
                        <c:v>Siltumapgāde, gāze</c:v>
                      </c:pt>
                      <c:pt idx="1">
                        <c:v>Elektroenerģija</c:v>
                      </c:pt>
                      <c:pt idx="2">
                        <c:v>Ūdensapgāde</c:v>
                      </c:pt>
                      <c:pt idx="3">
                        <c:v>Dzelzceļu pakalpojumi</c:v>
                      </c:pt>
                      <c:pt idx="4">
                        <c:v>Pasažieru pārvadājumi</c:v>
                      </c:pt>
                      <c:pt idx="5">
                        <c:v>Pasta pakalpojumi</c:v>
                      </c:pt>
                      <c:pt idx="6">
                        <c:v>Ostas</c:v>
                      </c:pt>
                      <c:pt idx="7">
                        <c:v>Lidostas</c:v>
                      </c:pt>
                    </c:strCache>
                  </c:strRef>
                </c:cat>
                <c:val>
                  <c:numRef>
                    <c:extLst>
                      <c:ext uri="{02D57815-91ED-43cb-92C2-25804820EDAC}">
                        <c15:formulaRef>
                          <c15:sqref>Zem_Tab_Dinamika!$D$12:$D$19</c15:sqref>
                        </c15:formulaRef>
                      </c:ext>
                    </c:extLst>
                    <c:numCache>
                      <c:formatCode>#,##0</c:formatCode>
                      <c:ptCount val="8"/>
                      <c:pt idx="0">
                        <c:v>31253209</c:v>
                      </c:pt>
                      <c:pt idx="1">
                        <c:v>35014026</c:v>
                      </c:pt>
                      <c:pt idx="2">
                        <c:v>27162917</c:v>
                      </c:pt>
                      <c:pt idx="3">
                        <c:v>25395988</c:v>
                      </c:pt>
                      <c:pt idx="4">
                        <c:v>24030052</c:v>
                      </c:pt>
                      <c:pt idx="5">
                        <c:v>2324973</c:v>
                      </c:pt>
                      <c:pt idx="6">
                        <c:v>30460811</c:v>
                      </c:pt>
                      <c:pt idx="7">
                        <c:v>6881111</c:v>
                      </c:pt>
                    </c:numCache>
                  </c:numRef>
                </c:val>
                <c:extLst>
                  <c:ext xmlns:c16="http://schemas.microsoft.com/office/drawing/2014/chart" uri="{C3380CC4-5D6E-409C-BE32-E72D297353CC}">
                    <c16:uniqueId val="{00000002-5ACC-40A4-8261-76AAD3883506}"/>
                  </c:ext>
                </c:extLst>
              </c15:ser>
            </c15:filteredPieSeries>
            <c15:filteredPieSeries>
              <c15:ser>
                <c:idx val="3"/>
                <c:order val="3"/>
                <c:dPt>
                  <c:idx val="0"/>
                  <c:bubble3D val="0"/>
                  <c:spPr>
                    <a:solidFill>
                      <a:schemeClr val="accent1"/>
                    </a:solidFill>
                    <a:ln w="25400">
                      <a:solidFill>
                        <a:schemeClr val="lt1"/>
                      </a:solidFill>
                    </a:ln>
                    <a:effectLst/>
                    <a:sp3d contourW="25400">
                      <a:contourClr>
                        <a:schemeClr val="lt1"/>
                      </a:contourClr>
                    </a:sp3d>
                  </c:spPr>
                  <c:extLst xmlns:c15="http://schemas.microsoft.com/office/drawing/2012/chart">
                    <c:ext xmlns:c16="http://schemas.microsoft.com/office/drawing/2014/chart" uri="{C3380CC4-5D6E-409C-BE32-E72D297353CC}">
                      <c16:uniqueId val="{00000031-422E-4D71-ABEF-75FC3432F6FC}"/>
                    </c:ext>
                  </c:extLst>
                </c:dPt>
                <c:dPt>
                  <c:idx val="1"/>
                  <c:bubble3D val="0"/>
                  <c:spPr>
                    <a:solidFill>
                      <a:schemeClr val="accent2"/>
                    </a:solidFill>
                    <a:ln w="25400">
                      <a:solidFill>
                        <a:schemeClr val="lt1"/>
                      </a:solidFill>
                    </a:ln>
                    <a:effectLst/>
                    <a:sp3d contourW="25400">
                      <a:contourClr>
                        <a:schemeClr val="lt1"/>
                      </a:contourClr>
                    </a:sp3d>
                  </c:spPr>
                  <c:extLst xmlns:c15="http://schemas.microsoft.com/office/drawing/2012/chart">
                    <c:ext xmlns:c16="http://schemas.microsoft.com/office/drawing/2014/chart" uri="{C3380CC4-5D6E-409C-BE32-E72D297353CC}">
                      <c16:uniqueId val="{00000033-422E-4D71-ABEF-75FC3432F6FC}"/>
                    </c:ext>
                  </c:extLst>
                </c:dPt>
                <c:dPt>
                  <c:idx val="2"/>
                  <c:bubble3D val="0"/>
                  <c:spPr>
                    <a:solidFill>
                      <a:schemeClr val="accent3"/>
                    </a:solidFill>
                    <a:ln w="25400">
                      <a:solidFill>
                        <a:schemeClr val="lt1"/>
                      </a:solidFill>
                    </a:ln>
                    <a:effectLst/>
                    <a:sp3d contourW="25400">
                      <a:contourClr>
                        <a:schemeClr val="lt1"/>
                      </a:contourClr>
                    </a:sp3d>
                  </c:spPr>
                  <c:extLst xmlns:c15="http://schemas.microsoft.com/office/drawing/2012/chart">
                    <c:ext xmlns:c16="http://schemas.microsoft.com/office/drawing/2014/chart" uri="{C3380CC4-5D6E-409C-BE32-E72D297353CC}">
                      <c16:uniqueId val="{00000035-422E-4D71-ABEF-75FC3432F6FC}"/>
                    </c:ext>
                  </c:extLst>
                </c:dPt>
                <c:dPt>
                  <c:idx val="3"/>
                  <c:bubble3D val="0"/>
                  <c:spPr>
                    <a:solidFill>
                      <a:schemeClr val="accent4"/>
                    </a:solidFill>
                    <a:ln w="25400">
                      <a:solidFill>
                        <a:schemeClr val="lt1"/>
                      </a:solidFill>
                    </a:ln>
                    <a:effectLst/>
                    <a:sp3d contourW="25400">
                      <a:contourClr>
                        <a:schemeClr val="lt1"/>
                      </a:contourClr>
                    </a:sp3d>
                  </c:spPr>
                  <c:extLst xmlns:c15="http://schemas.microsoft.com/office/drawing/2012/chart">
                    <c:ext xmlns:c16="http://schemas.microsoft.com/office/drawing/2014/chart" uri="{C3380CC4-5D6E-409C-BE32-E72D297353CC}">
                      <c16:uniqueId val="{00000037-422E-4D71-ABEF-75FC3432F6FC}"/>
                    </c:ext>
                  </c:extLst>
                </c:dPt>
                <c:dPt>
                  <c:idx val="4"/>
                  <c:bubble3D val="0"/>
                  <c:spPr>
                    <a:solidFill>
                      <a:schemeClr val="accent5"/>
                    </a:solidFill>
                    <a:ln w="25400">
                      <a:solidFill>
                        <a:schemeClr val="lt1"/>
                      </a:solidFill>
                    </a:ln>
                    <a:effectLst/>
                    <a:sp3d contourW="25400">
                      <a:contourClr>
                        <a:schemeClr val="lt1"/>
                      </a:contourClr>
                    </a:sp3d>
                  </c:spPr>
                  <c:extLst xmlns:c15="http://schemas.microsoft.com/office/drawing/2012/chart">
                    <c:ext xmlns:c16="http://schemas.microsoft.com/office/drawing/2014/chart" uri="{C3380CC4-5D6E-409C-BE32-E72D297353CC}">
                      <c16:uniqueId val="{00000039-422E-4D71-ABEF-75FC3432F6FC}"/>
                    </c:ext>
                  </c:extLst>
                </c:dPt>
                <c:dPt>
                  <c:idx val="5"/>
                  <c:bubble3D val="0"/>
                  <c:spPr>
                    <a:solidFill>
                      <a:schemeClr val="accent6"/>
                    </a:solidFill>
                    <a:ln w="25400">
                      <a:solidFill>
                        <a:schemeClr val="lt1"/>
                      </a:solidFill>
                    </a:ln>
                    <a:effectLst/>
                    <a:sp3d contourW="25400">
                      <a:contourClr>
                        <a:schemeClr val="lt1"/>
                      </a:contourClr>
                    </a:sp3d>
                  </c:spPr>
                  <c:extLst xmlns:c15="http://schemas.microsoft.com/office/drawing/2012/chart">
                    <c:ext xmlns:c16="http://schemas.microsoft.com/office/drawing/2014/chart" uri="{C3380CC4-5D6E-409C-BE32-E72D297353CC}">
                      <c16:uniqueId val="{0000003B-422E-4D71-ABEF-75FC3432F6FC}"/>
                    </c:ext>
                  </c:extLst>
                </c:dPt>
                <c:dPt>
                  <c:idx val="6"/>
                  <c:bubble3D val="0"/>
                  <c:spPr>
                    <a:solidFill>
                      <a:schemeClr val="accent1">
                        <a:lumMod val="60000"/>
                      </a:schemeClr>
                    </a:solidFill>
                    <a:ln w="25400">
                      <a:solidFill>
                        <a:schemeClr val="lt1"/>
                      </a:solidFill>
                    </a:ln>
                    <a:effectLst/>
                    <a:sp3d contourW="25400">
                      <a:contourClr>
                        <a:schemeClr val="lt1"/>
                      </a:contourClr>
                    </a:sp3d>
                  </c:spPr>
                  <c:extLst xmlns:c15="http://schemas.microsoft.com/office/drawing/2012/chart">
                    <c:ext xmlns:c16="http://schemas.microsoft.com/office/drawing/2014/chart" uri="{C3380CC4-5D6E-409C-BE32-E72D297353CC}">
                      <c16:uniqueId val="{0000003D-422E-4D71-ABEF-75FC3432F6FC}"/>
                    </c:ext>
                  </c:extLst>
                </c:dPt>
                <c:dPt>
                  <c:idx val="7"/>
                  <c:bubble3D val="0"/>
                  <c:spPr>
                    <a:solidFill>
                      <a:schemeClr val="accent2">
                        <a:lumMod val="60000"/>
                      </a:schemeClr>
                    </a:solidFill>
                    <a:ln w="25400">
                      <a:solidFill>
                        <a:schemeClr val="lt1"/>
                      </a:solidFill>
                    </a:ln>
                    <a:effectLst/>
                    <a:sp3d contourW="25400">
                      <a:contourClr>
                        <a:schemeClr val="lt1"/>
                      </a:contourClr>
                    </a:sp3d>
                  </c:spPr>
                  <c:extLst xmlns:c15="http://schemas.microsoft.com/office/drawing/2012/chart">
                    <c:ext xmlns:c16="http://schemas.microsoft.com/office/drawing/2014/chart" uri="{C3380CC4-5D6E-409C-BE32-E72D297353CC}">
                      <c16:uniqueId val="{0000003F-422E-4D71-ABEF-75FC3432F6FC}"/>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xmlns:c15="http://schemas.microsoft.com/office/drawing/2012/chart">
                    <c:ext xmlns:c15="http://schemas.microsoft.com/office/drawing/2012/chart" uri="{CE6537A1-D6FC-4f65-9D91-7224C49458BB}"/>
                  </c:extLst>
                </c:dLbls>
                <c:cat>
                  <c:strRef>
                    <c:extLst xmlns:c15="http://schemas.microsoft.com/office/drawing/2012/chart">
                      <c:ext xmlns:c15="http://schemas.microsoft.com/office/drawing/2012/chart" uri="{02D57815-91ED-43cb-92C2-25804820EDAC}">
                        <c15:formulaRef>
                          <c15:sqref>Zem_Tab_Dinamika!$A$12:$A$19</c15:sqref>
                        </c15:formulaRef>
                      </c:ext>
                    </c:extLst>
                    <c:strCache>
                      <c:ptCount val="8"/>
                      <c:pt idx="0">
                        <c:v>Siltumapgāde, gāze</c:v>
                      </c:pt>
                      <c:pt idx="1">
                        <c:v>Elektroenerģija</c:v>
                      </c:pt>
                      <c:pt idx="2">
                        <c:v>Ūdensapgāde</c:v>
                      </c:pt>
                      <c:pt idx="3">
                        <c:v>Dzelzceļu pakalpojumi</c:v>
                      </c:pt>
                      <c:pt idx="4">
                        <c:v>Pasažieru pārvadājumi</c:v>
                      </c:pt>
                      <c:pt idx="5">
                        <c:v>Pasta pakalpojumi</c:v>
                      </c:pt>
                      <c:pt idx="6">
                        <c:v>Ostas</c:v>
                      </c:pt>
                      <c:pt idx="7">
                        <c:v>Lidostas</c:v>
                      </c:pt>
                    </c:strCache>
                  </c:strRef>
                </c:cat>
                <c:val>
                  <c:numRef>
                    <c:extLst xmlns:c15="http://schemas.microsoft.com/office/drawing/2012/chart">
                      <c:ext xmlns:c15="http://schemas.microsoft.com/office/drawing/2012/chart" uri="{02D57815-91ED-43cb-92C2-25804820EDAC}">
                        <c15:formulaRef>
                          <c15:sqref>Zem_Tab_Dinamika!$E$12:$E$19</c15:sqref>
                        </c15:formulaRef>
                      </c:ext>
                    </c:extLst>
                    <c:numCache>
                      <c:formatCode>0.0%</c:formatCode>
                      <c:ptCount val="8"/>
                      <c:pt idx="0">
                        <c:v>0.17122879912720301</c:v>
                      </c:pt>
                      <c:pt idx="1">
                        <c:v>0.19183340899773407</c:v>
                      </c:pt>
                      <c:pt idx="2">
                        <c:v>0.1488190751452719</c:v>
                      </c:pt>
                      <c:pt idx="3">
                        <c:v>0.13913849703845957</c:v>
                      </c:pt>
                      <c:pt idx="4">
                        <c:v>0.13165486292701153</c:v>
                      </c:pt>
                      <c:pt idx="5">
                        <c:v>1.2737966677059325E-2</c:v>
                      </c:pt>
                      <c:pt idx="6">
                        <c:v>0.16688744147747184</c:v>
                      </c:pt>
                      <c:pt idx="7">
                        <c:v>3.7699948609788744E-2</c:v>
                      </c:pt>
                    </c:numCache>
                  </c:numRef>
                </c:val>
                <c:extLst xmlns:c15="http://schemas.microsoft.com/office/drawing/2012/chart">
                  <c:ext xmlns:c16="http://schemas.microsoft.com/office/drawing/2014/chart" uri="{C3380CC4-5D6E-409C-BE32-E72D297353CC}">
                    <c16:uniqueId val="{00000003-5ACC-40A4-8261-76AAD3883506}"/>
                  </c:ext>
                </c:extLst>
              </c15:ser>
            </c15:filteredPieSeries>
            <c15:filteredPieSeries>
              <c15:ser>
                <c:idx val="4"/>
                <c:order val="4"/>
                <c:dPt>
                  <c:idx val="0"/>
                  <c:bubble3D val="0"/>
                  <c:spPr>
                    <a:solidFill>
                      <a:schemeClr val="accent1"/>
                    </a:solidFill>
                    <a:ln w="25400">
                      <a:solidFill>
                        <a:schemeClr val="lt1"/>
                      </a:solidFill>
                    </a:ln>
                    <a:effectLst/>
                    <a:sp3d contourW="25400">
                      <a:contourClr>
                        <a:schemeClr val="lt1"/>
                      </a:contourClr>
                    </a:sp3d>
                  </c:spPr>
                  <c:extLst xmlns:c15="http://schemas.microsoft.com/office/drawing/2012/chart">
                    <c:ext xmlns:c16="http://schemas.microsoft.com/office/drawing/2014/chart" uri="{C3380CC4-5D6E-409C-BE32-E72D297353CC}">
                      <c16:uniqueId val="{00000041-422E-4D71-ABEF-75FC3432F6FC}"/>
                    </c:ext>
                  </c:extLst>
                </c:dPt>
                <c:dPt>
                  <c:idx val="1"/>
                  <c:bubble3D val="0"/>
                  <c:spPr>
                    <a:solidFill>
                      <a:schemeClr val="accent2"/>
                    </a:solidFill>
                    <a:ln w="25400">
                      <a:solidFill>
                        <a:schemeClr val="lt1"/>
                      </a:solidFill>
                    </a:ln>
                    <a:effectLst/>
                    <a:sp3d contourW="25400">
                      <a:contourClr>
                        <a:schemeClr val="lt1"/>
                      </a:contourClr>
                    </a:sp3d>
                  </c:spPr>
                  <c:extLst xmlns:c15="http://schemas.microsoft.com/office/drawing/2012/chart">
                    <c:ext xmlns:c16="http://schemas.microsoft.com/office/drawing/2014/chart" uri="{C3380CC4-5D6E-409C-BE32-E72D297353CC}">
                      <c16:uniqueId val="{00000043-422E-4D71-ABEF-75FC3432F6FC}"/>
                    </c:ext>
                  </c:extLst>
                </c:dPt>
                <c:dPt>
                  <c:idx val="2"/>
                  <c:bubble3D val="0"/>
                  <c:spPr>
                    <a:solidFill>
                      <a:schemeClr val="accent3"/>
                    </a:solidFill>
                    <a:ln w="25400">
                      <a:solidFill>
                        <a:schemeClr val="lt1"/>
                      </a:solidFill>
                    </a:ln>
                    <a:effectLst/>
                    <a:sp3d contourW="25400">
                      <a:contourClr>
                        <a:schemeClr val="lt1"/>
                      </a:contourClr>
                    </a:sp3d>
                  </c:spPr>
                  <c:extLst xmlns:c15="http://schemas.microsoft.com/office/drawing/2012/chart">
                    <c:ext xmlns:c16="http://schemas.microsoft.com/office/drawing/2014/chart" uri="{C3380CC4-5D6E-409C-BE32-E72D297353CC}">
                      <c16:uniqueId val="{00000045-422E-4D71-ABEF-75FC3432F6FC}"/>
                    </c:ext>
                  </c:extLst>
                </c:dPt>
                <c:dPt>
                  <c:idx val="3"/>
                  <c:bubble3D val="0"/>
                  <c:spPr>
                    <a:solidFill>
                      <a:schemeClr val="accent4"/>
                    </a:solidFill>
                    <a:ln w="25400">
                      <a:solidFill>
                        <a:schemeClr val="lt1"/>
                      </a:solidFill>
                    </a:ln>
                    <a:effectLst/>
                    <a:sp3d contourW="25400">
                      <a:contourClr>
                        <a:schemeClr val="lt1"/>
                      </a:contourClr>
                    </a:sp3d>
                  </c:spPr>
                  <c:extLst xmlns:c15="http://schemas.microsoft.com/office/drawing/2012/chart">
                    <c:ext xmlns:c16="http://schemas.microsoft.com/office/drawing/2014/chart" uri="{C3380CC4-5D6E-409C-BE32-E72D297353CC}">
                      <c16:uniqueId val="{00000047-422E-4D71-ABEF-75FC3432F6FC}"/>
                    </c:ext>
                  </c:extLst>
                </c:dPt>
                <c:dPt>
                  <c:idx val="4"/>
                  <c:bubble3D val="0"/>
                  <c:spPr>
                    <a:solidFill>
                      <a:schemeClr val="accent5"/>
                    </a:solidFill>
                    <a:ln w="25400">
                      <a:solidFill>
                        <a:schemeClr val="lt1"/>
                      </a:solidFill>
                    </a:ln>
                    <a:effectLst/>
                    <a:sp3d contourW="25400">
                      <a:contourClr>
                        <a:schemeClr val="lt1"/>
                      </a:contourClr>
                    </a:sp3d>
                  </c:spPr>
                  <c:extLst xmlns:c15="http://schemas.microsoft.com/office/drawing/2012/chart">
                    <c:ext xmlns:c16="http://schemas.microsoft.com/office/drawing/2014/chart" uri="{C3380CC4-5D6E-409C-BE32-E72D297353CC}">
                      <c16:uniqueId val="{00000049-422E-4D71-ABEF-75FC3432F6FC}"/>
                    </c:ext>
                  </c:extLst>
                </c:dPt>
                <c:dPt>
                  <c:idx val="5"/>
                  <c:bubble3D val="0"/>
                  <c:spPr>
                    <a:solidFill>
                      <a:schemeClr val="accent6"/>
                    </a:solidFill>
                    <a:ln w="25400">
                      <a:solidFill>
                        <a:schemeClr val="lt1"/>
                      </a:solidFill>
                    </a:ln>
                    <a:effectLst/>
                    <a:sp3d contourW="25400">
                      <a:contourClr>
                        <a:schemeClr val="lt1"/>
                      </a:contourClr>
                    </a:sp3d>
                  </c:spPr>
                  <c:extLst xmlns:c15="http://schemas.microsoft.com/office/drawing/2012/chart">
                    <c:ext xmlns:c16="http://schemas.microsoft.com/office/drawing/2014/chart" uri="{C3380CC4-5D6E-409C-BE32-E72D297353CC}">
                      <c16:uniqueId val="{0000004B-422E-4D71-ABEF-75FC3432F6FC}"/>
                    </c:ext>
                  </c:extLst>
                </c:dPt>
                <c:dPt>
                  <c:idx val="6"/>
                  <c:bubble3D val="0"/>
                  <c:spPr>
                    <a:solidFill>
                      <a:schemeClr val="accent1">
                        <a:lumMod val="60000"/>
                      </a:schemeClr>
                    </a:solidFill>
                    <a:ln w="25400">
                      <a:solidFill>
                        <a:schemeClr val="lt1"/>
                      </a:solidFill>
                    </a:ln>
                    <a:effectLst/>
                    <a:sp3d contourW="25400">
                      <a:contourClr>
                        <a:schemeClr val="lt1"/>
                      </a:contourClr>
                    </a:sp3d>
                  </c:spPr>
                  <c:extLst xmlns:c15="http://schemas.microsoft.com/office/drawing/2012/chart">
                    <c:ext xmlns:c16="http://schemas.microsoft.com/office/drawing/2014/chart" uri="{C3380CC4-5D6E-409C-BE32-E72D297353CC}">
                      <c16:uniqueId val="{0000004D-422E-4D71-ABEF-75FC3432F6FC}"/>
                    </c:ext>
                  </c:extLst>
                </c:dPt>
                <c:dPt>
                  <c:idx val="7"/>
                  <c:bubble3D val="0"/>
                  <c:spPr>
                    <a:solidFill>
                      <a:schemeClr val="accent2">
                        <a:lumMod val="60000"/>
                      </a:schemeClr>
                    </a:solidFill>
                    <a:ln w="25400">
                      <a:solidFill>
                        <a:schemeClr val="lt1"/>
                      </a:solidFill>
                    </a:ln>
                    <a:effectLst/>
                    <a:sp3d contourW="25400">
                      <a:contourClr>
                        <a:schemeClr val="lt1"/>
                      </a:contourClr>
                    </a:sp3d>
                  </c:spPr>
                  <c:extLst xmlns:c15="http://schemas.microsoft.com/office/drawing/2012/chart">
                    <c:ext xmlns:c16="http://schemas.microsoft.com/office/drawing/2014/chart" uri="{C3380CC4-5D6E-409C-BE32-E72D297353CC}">
                      <c16:uniqueId val="{0000004F-422E-4D71-ABEF-75FC3432F6FC}"/>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xmlns:c15="http://schemas.microsoft.com/office/drawing/2012/chart">
                    <c:ext xmlns:c15="http://schemas.microsoft.com/office/drawing/2012/chart" uri="{CE6537A1-D6FC-4f65-9D91-7224C49458BB}"/>
                  </c:extLst>
                </c:dLbls>
                <c:cat>
                  <c:strRef>
                    <c:extLst xmlns:c15="http://schemas.microsoft.com/office/drawing/2012/chart">
                      <c:ext xmlns:c15="http://schemas.microsoft.com/office/drawing/2012/chart" uri="{02D57815-91ED-43cb-92C2-25804820EDAC}">
                        <c15:formulaRef>
                          <c15:sqref>Zem_Tab_Dinamika!$A$12:$A$19</c15:sqref>
                        </c15:formulaRef>
                      </c:ext>
                    </c:extLst>
                    <c:strCache>
                      <c:ptCount val="8"/>
                      <c:pt idx="0">
                        <c:v>Siltumapgāde, gāze</c:v>
                      </c:pt>
                      <c:pt idx="1">
                        <c:v>Elektroenerģija</c:v>
                      </c:pt>
                      <c:pt idx="2">
                        <c:v>Ūdensapgāde</c:v>
                      </c:pt>
                      <c:pt idx="3">
                        <c:v>Dzelzceļu pakalpojumi</c:v>
                      </c:pt>
                      <c:pt idx="4">
                        <c:v>Pasažieru pārvadājumi</c:v>
                      </c:pt>
                      <c:pt idx="5">
                        <c:v>Pasta pakalpojumi</c:v>
                      </c:pt>
                      <c:pt idx="6">
                        <c:v>Ostas</c:v>
                      </c:pt>
                      <c:pt idx="7">
                        <c:v>Lidostas</c:v>
                      </c:pt>
                    </c:strCache>
                  </c:strRef>
                </c:cat>
                <c:val>
                  <c:numRef>
                    <c:extLst xmlns:c15="http://schemas.microsoft.com/office/drawing/2012/chart">
                      <c:ext xmlns:c15="http://schemas.microsoft.com/office/drawing/2012/chart" uri="{02D57815-91ED-43cb-92C2-25804820EDAC}">
                        <c15:formulaRef>
                          <c15:sqref>Zem_Tab_Dinamika!$F$12:$F$19</c15:sqref>
                        </c15:formulaRef>
                      </c:ext>
                    </c:extLst>
                    <c:numCache>
                      <c:formatCode>#,##0</c:formatCode>
                      <c:ptCount val="8"/>
                      <c:pt idx="0">
                        <c:v>38783580</c:v>
                      </c:pt>
                      <c:pt idx="1">
                        <c:v>60796106</c:v>
                      </c:pt>
                      <c:pt idx="2">
                        <c:v>23067149</c:v>
                      </c:pt>
                      <c:pt idx="3">
                        <c:v>62008879</c:v>
                      </c:pt>
                      <c:pt idx="4">
                        <c:v>20651160</c:v>
                      </c:pt>
                      <c:pt idx="5">
                        <c:v>6820888</c:v>
                      </c:pt>
                      <c:pt idx="6">
                        <c:v>14670174</c:v>
                      </c:pt>
                      <c:pt idx="7">
                        <c:v>5391984</c:v>
                      </c:pt>
                    </c:numCache>
                  </c:numRef>
                </c:val>
                <c:extLst xmlns:c15="http://schemas.microsoft.com/office/drawing/2012/chart">
                  <c:ext xmlns:c16="http://schemas.microsoft.com/office/drawing/2014/chart" uri="{C3380CC4-5D6E-409C-BE32-E72D297353CC}">
                    <c16:uniqueId val="{00000004-5ACC-40A4-8261-76AAD3883506}"/>
                  </c:ext>
                </c:extLst>
              </c15:ser>
            </c15:filteredPieSeries>
            <c15:filteredPieSeries>
              <c15:ser>
                <c:idx val="5"/>
                <c:order val="5"/>
                <c:dPt>
                  <c:idx val="0"/>
                  <c:bubble3D val="0"/>
                  <c:spPr>
                    <a:solidFill>
                      <a:schemeClr val="accent1"/>
                    </a:solidFill>
                    <a:ln w="25400">
                      <a:solidFill>
                        <a:schemeClr val="lt1"/>
                      </a:solidFill>
                    </a:ln>
                    <a:effectLst/>
                    <a:sp3d contourW="25400">
                      <a:contourClr>
                        <a:schemeClr val="lt1"/>
                      </a:contourClr>
                    </a:sp3d>
                  </c:spPr>
                  <c:extLst xmlns:c15="http://schemas.microsoft.com/office/drawing/2012/chart">
                    <c:ext xmlns:c16="http://schemas.microsoft.com/office/drawing/2014/chart" uri="{C3380CC4-5D6E-409C-BE32-E72D297353CC}">
                      <c16:uniqueId val="{00000051-422E-4D71-ABEF-75FC3432F6FC}"/>
                    </c:ext>
                  </c:extLst>
                </c:dPt>
                <c:dPt>
                  <c:idx val="1"/>
                  <c:bubble3D val="0"/>
                  <c:spPr>
                    <a:solidFill>
                      <a:schemeClr val="accent2"/>
                    </a:solidFill>
                    <a:ln w="25400">
                      <a:solidFill>
                        <a:schemeClr val="lt1"/>
                      </a:solidFill>
                    </a:ln>
                    <a:effectLst/>
                    <a:sp3d contourW="25400">
                      <a:contourClr>
                        <a:schemeClr val="lt1"/>
                      </a:contourClr>
                    </a:sp3d>
                  </c:spPr>
                  <c:extLst xmlns:c15="http://schemas.microsoft.com/office/drawing/2012/chart">
                    <c:ext xmlns:c16="http://schemas.microsoft.com/office/drawing/2014/chart" uri="{C3380CC4-5D6E-409C-BE32-E72D297353CC}">
                      <c16:uniqueId val="{00000053-422E-4D71-ABEF-75FC3432F6FC}"/>
                    </c:ext>
                  </c:extLst>
                </c:dPt>
                <c:dPt>
                  <c:idx val="2"/>
                  <c:bubble3D val="0"/>
                  <c:spPr>
                    <a:solidFill>
                      <a:schemeClr val="accent3"/>
                    </a:solidFill>
                    <a:ln w="25400">
                      <a:solidFill>
                        <a:schemeClr val="lt1"/>
                      </a:solidFill>
                    </a:ln>
                    <a:effectLst/>
                    <a:sp3d contourW="25400">
                      <a:contourClr>
                        <a:schemeClr val="lt1"/>
                      </a:contourClr>
                    </a:sp3d>
                  </c:spPr>
                  <c:extLst xmlns:c15="http://schemas.microsoft.com/office/drawing/2012/chart">
                    <c:ext xmlns:c16="http://schemas.microsoft.com/office/drawing/2014/chart" uri="{C3380CC4-5D6E-409C-BE32-E72D297353CC}">
                      <c16:uniqueId val="{00000055-422E-4D71-ABEF-75FC3432F6FC}"/>
                    </c:ext>
                  </c:extLst>
                </c:dPt>
                <c:dPt>
                  <c:idx val="3"/>
                  <c:bubble3D val="0"/>
                  <c:spPr>
                    <a:solidFill>
                      <a:schemeClr val="accent4"/>
                    </a:solidFill>
                    <a:ln w="25400">
                      <a:solidFill>
                        <a:schemeClr val="lt1"/>
                      </a:solidFill>
                    </a:ln>
                    <a:effectLst/>
                    <a:sp3d contourW="25400">
                      <a:contourClr>
                        <a:schemeClr val="lt1"/>
                      </a:contourClr>
                    </a:sp3d>
                  </c:spPr>
                  <c:extLst xmlns:c15="http://schemas.microsoft.com/office/drawing/2012/chart">
                    <c:ext xmlns:c16="http://schemas.microsoft.com/office/drawing/2014/chart" uri="{C3380CC4-5D6E-409C-BE32-E72D297353CC}">
                      <c16:uniqueId val="{00000057-422E-4D71-ABEF-75FC3432F6FC}"/>
                    </c:ext>
                  </c:extLst>
                </c:dPt>
                <c:dPt>
                  <c:idx val="4"/>
                  <c:bubble3D val="0"/>
                  <c:spPr>
                    <a:solidFill>
                      <a:schemeClr val="accent5"/>
                    </a:solidFill>
                    <a:ln w="25400">
                      <a:solidFill>
                        <a:schemeClr val="lt1"/>
                      </a:solidFill>
                    </a:ln>
                    <a:effectLst/>
                    <a:sp3d contourW="25400">
                      <a:contourClr>
                        <a:schemeClr val="lt1"/>
                      </a:contourClr>
                    </a:sp3d>
                  </c:spPr>
                  <c:extLst xmlns:c15="http://schemas.microsoft.com/office/drawing/2012/chart">
                    <c:ext xmlns:c16="http://schemas.microsoft.com/office/drawing/2014/chart" uri="{C3380CC4-5D6E-409C-BE32-E72D297353CC}">
                      <c16:uniqueId val="{00000059-422E-4D71-ABEF-75FC3432F6FC}"/>
                    </c:ext>
                  </c:extLst>
                </c:dPt>
                <c:dPt>
                  <c:idx val="5"/>
                  <c:bubble3D val="0"/>
                  <c:spPr>
                    <a:solidFill>
                      <a:schemeClr val="accent6"/>
                    </a:solidFill>
                    <a:ln w="25400">
                      <a:solidFill>
                        <a:schemeClr val="lt1"/>
                      </a:solidFill>
                    </a:ln>
                    <a:effectLst/>
                    <a:sp3d contourW="25400">
                      <a:contourClr>
                        <a:schemeClr val="lt1"/>
                      </a:contourClr>
                    </a:sp3d>
                  </c:spPr>
                  <c:extLst xmlns:c15="http://schemas.microsoft.com/office/drawing/2012/chart">
                    <c:ext xmlns:c16="http://schemas.microsoft.com/office/drawing/2014/chart" uri="{C3380CC4-5D6E-409C-BE32-E72D297353CC}">
                      <c16:uniqueId val="{0000005B-422E-4D71-ABEF-75FC3432F6FC}"/>
                    </c:ext>
                  </c:extLst>
                </c:dPt>
                <c:dPt>
                  <c:idx val="6"/>
                  <c:bubble3D val="0"/>
                  <c:spPr>
                    <a:solidFill>
                      <a:schemeClr val="accent1">
                        <a:lumMod val="60000"/>
                      </a:schemeClr>
                    </a:solidFill>
                    <a:ln w="25400">
                      <a:solidFill>
                        <a:schemeClr val="lt1"/>
                      </a:solidFill>
                    </a:ln>
                    <a:effectLst/>
                    <a:sp3d contourW="25400">
                      <a:contourClr>
                        <a:schemeClr val="lt1"/>
                      </a:contourClr>
                    </a:sp3d>
                  </c:spPr>
                  <c:extLst xmlns:c15="http://schemas.microsoft.com/office/drawing/2012/chart">
                    <c:ext xmlns:c16="http://schemas.microsoft.com/office/drawing/2014/chart" uri="{C3380CC4-5D6E-409C-BE32-E72D297353CC}">
                      <c16:uniqueId val="{0000005D-422E-4D71-ABEF-75FC3432F6FC}"/>
                    </c:ext>
                  </c:extLst>
                </c:dPt>
                <c:dPt>
                  <c:idx val="7"/>
                  <c:bubble3D val="0"/>
                  <c:spPr>
                    <a:solidFill>
                      <a:schemeClr val="accent2">
                        <a:lumMod val="60000"/>
                      </a:schemeClr>
                    </a:solidFill>
                    <a:ln w="25400">
                      <a:solidFill>
                        <a:schemeClr val="lt1"/>
                      </a:solidFill>
                    </a:ln>
                    <a:effectLst/>
                    <a:sp3d contourW="25400">
                      <a:contourClr>
                        <a:schemeClr val="lt1"/>
                      </a:contourClr>
                    </a:sp3d>
                  </c:spPr>
                  <c:extLst xmlns:c15="http://schemas.microsoft.com/office/drawing/2012/chart">
                    <c:ext xmlns:c16="http://schemas.microsoft.com/office/drawing/2014/chart" uri="{C3380CC4-5D6E-409C-BE32-E72D297353CC}">
                      <c16:uniqueId val="{0000005F-422E-4D71-ABEF-75FC3432F6FC}"/>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xmlns:c15="http://schemas.microsoft.com/office/drawing/2012/chart">
                    <c:ext xmlns:c15="http://schemas.microsoft.com/office/drawing/2012/chart" uri="{CE6537A1-D6FC-4f65-9D91-7224C49458BB}"/>
                  </c:extLst>
                </c:dLbls>
                <c:cat>
                  <c:strRef>
                    <c:extLst xmlns:c15="http://schemas.microsoft.com/office/drawing/2012/chart">
                      <c:ext xmlns:c15="http://schemas.microsoft.com/office/drawing/2012/chart" uri="{02D57815-91ED-43cb-92C2-25804820EDAC}">
                        <c15:formulaRef>
                          <c15:sqref>Zem_Tab_Dinamika!$A$12:$A$19</c15:sqref>
                        </c15:formulaRef>
                      </c:ext>
                    </c:extLst>
                    <c:strCache>
                      <c:ptCount val="8"/>
                      <c:pt idx="0">
                        <c:v>Siltumapgāde, gāze</c:v>
                      </c:pt>
                      <c:pt idx="1">
                        <c:v>Elektroenerģija</c:v>
                      </c:pt>
                      <c:pt idx="2">
                        <c:v>Ūdensapgāde</c:v>
                      </c:pt>
                      <c:pt idx="3">
                        <c:v>Dzelzceļu pakalpojumi</c:v>
                      </c:pt>
                      <c:pt idx="4">
                        <c:v>Pasažieru pārvadājumi</c:v>
                      </c:pt>
                      <c:pt idx="5">
                        <c:v>Pasta pakalpojumi</c:v>
                      </c:pt>
                      <c:pt idx="6">
                        <c:v>Ostas</c:v>
                      </c:pt>
                      <c:pt idx="7">
                        <c:v>Lidostas</c:v>
                      </c:pt>
                    </c:strCache>
                  </c:strRef>
                </c:cat>
                <c:val>
                  <c:numRef>
                    <c:extLst xmlns:c15="http://schemas.microsoft.com/office/drawing/2012/chart">
                      <c:ext xmlns:c15="http://schemas.microsoft.com/office/drawing/2012/chart" uri="{02D57815-91ED-43cb-92C2-25804820EDAC}">
                        <c15:formulaRef>
                          <c15:sqref>Zem_Tab_Dinamika!$G$12:$G$19</c15:sqref>
                        </c15:formulaRef>
                      </c:ext>
                    </c:extLst>
                    <c:numCache>
                      <c:formatCode>0.0%</c:formatCode>
                      <c:ptCount val="8"/>
                      <c:pt idx="0">
                        <c:v>0.16703386606963816</c:v>
                      </c:pt>
                      <c:pt idx="1">
                        <c:v>0.26183783516528192</c:v>
                      </c:pt>
                      <c:pt idx="2">
                        <c:v>9.934603965581279E-2</c:v>
                      </c:pt>
                      <c:pt idx="3">
                        <c:v>0.26706102917818308</c:v>
                      </c:pt>
                      <c:pt idx="4">
                        <c:v>8.894081190087838E-2</c:v>
                      </c:pt>
                      <c:pt idx="5">
                        <c:v>2.9376331237807394E-2</c:v>
                      </c:pt>
                      <c:pt idx="6">
                        <c:v>6.3181786702885295E-2</c:v>
                      </c:pt>
                      <c:pt idx="7">
                        <c:v>2.322230008951293E-2</c:v>
                      </c:pt>
                    </c:numCache>
                  </c:numRef>
                </c:val>
                <c:extLst xmlns:c15="http://schemas.microsoft.com/office/drawing/2012/chart">
                  <c:ext xmlns:c16="http://schemas.microsoft.com/office/drawing/2014/chart" uri="{C3380CC4-5D6E-409C-BE32-E72D297353CC}">
                    <c16:uniqueId val="{00000005-5ACC-40A4-8261-76AAD3883506}"/>
                  </c:ext>
                </c:extLst>
              </c15:ser>
            </c15:filteredPieSeries>
            <c15:filteredPieSeries>
              <c15:ser>
                <c:idx val="6"/>
                <c:order val="6"/>
                <c:dPt>
                  <c:idx val="0"/>
                  <c:bubble3D val="0"/>
                  <c:spPr>
                    <a:solidFill>
                      <a:schemeClr val="accent1"/>
                    </a:solidFill>
                    <a:ln w="25400">
                      <a:solidFill>
                        <a:schemeClr val="lt1"/>
                      </a:solidFill>
                    </a:ln>
                    <a:effectLst/>
                    <a:sp3d contourW="25400">
                      <a:contourClr>
                        <a:schemeClr val="lt1"/>
                      </a:contourClr>
                    </a:sp3d>
                  </c:spPr>
                  <c:extLst xmlns:c15="http://schemas.microsoft.com/office/drawing/2012/chart">
                    <c:ext xmlns:c16="http://schemas.microsoft.com/office/drawing/2014/chart" uri="{C3380CC4-5D6E-409C-BE32-E72D297353CC}">
                      <c16:uniqueId val="{00000061-422E-4D71-ABEF-75FC3432F6FC}"/>
                    </c:ext>
                  </c:extLst>
                </c:dPt>
                <c:dPt>
                  <c:idx val="1"/>
                  <c:bubble3D val="0"/>
                  <c:spPr>
                    <a:solidFill>
                      <a:schemeClr val="accent2"/>
                    </a:solidFill>
                    <a:ln w="25400">
                      <a:solidFill>
                        <a:schemeClr val="lt1"/>
                      </a:solidFill>
                    </a:ln>
                    <a:effectLst/>
                    <a:sp3d contourW="25400">
                      <a:contourClr>
                        <a:schemeClr val="lt1"/>
                      </a:contourClr>
                    </a:sp3d>
                  </c:spPr>
                  <c:extLst xmlns:c15="http://schemas.microsoft.com/office/drawing/2012/chart">
                    <c:ext xmlns:c16="http://schemas.microsoft.com/office/drawing/2014/chart" uri="{C3380CC4-5D6E-409C-BE32-E72D297353CC}">
                      <c16:uniqueId val="{00000063-422E-4D71-ABEF-75FC3432F6FC}"/>
                    </c:ext>
                  </c:extLst>
                </c:dPt>
                <c:dPt>
                  <c:idx val="2"/>
                  <c:bubble3D val="0"/>
                  <c:spPr>
                    <a:solidFill>
                      <a:schemeClr val="accent3"/>
                    </a:solidFill>
                    <a:ln w="25400">
                      <a:solidFill>
                        <a:schemeClr val="lt1"/>
                      </a:solidFill>
                    </a:ln>
                    <a:effectLst/>
                    <a:sp3d contourW="25400">
                      <a:contourClr>
                        <a:schemeClr val="lt1"/>
                      </a:contourClr>
                    </a:sp3d>
                  </c:spPr>
                  <c:extLst xmlns:c15="http://schemas.microsoft.com/office/drawing/2012/chart">
                    <c:ext xmlns:c16="http://schemas.microsoft.com/office/drawing/2014/chart" uri="{C3380CC4-5D6E-409C-BE32-E72D297353CC}">
                      <c16:uniqueId val="{00000065-422E-4D71-ABEF-75FC3432F6FC}"/>
                    </c:ext>
                  </c:extLst>
                </c:dPt>
                <c:dPt>
                  <c:idx val="3"/>
                  <c:bubble3D val="0"/>
                  <c:spPr>
                    <a:solidFill>
                      <a:schemeClr val="accent4"/>
                    </a:solidFill>
                    <a:ln w="25400">
                      <a:solidFill>
                        <a:schemeClr val="lt1"/>
                      </a:solidFill>
                    </a:ln>
                    <a:effectLst/>
                    <a:sp3d contourW="25400">
                      <a:contourClr>
                        <a:schemeClr val="lt1"/>
                      </a:contourClr>
                    </a:sp3d>
                  </c:spPr>
                  <c:extLst xmlns:c15="http://schemas.microsoft.com/office/drawing/2012/chart">
                    <c:ext xmlns:c16="http://schemas.microsoft.com/office/drawing/2014/chart" uri="{C3380CC4-5D6E-409C-BE32-E72D297353CC}">
                      <c16:uniqueId val="{00000067-422E-4D71-ABEF-75FC3432F6FC}"/>
                    </c:ext>
                  </c:extLst>
                </c:dPt>
                <c:dPt>
                  <c:idx val="4"/>
                  <c:bubble3D val="0"/>
                  <c:spPr>
                    <a:solidFill>
                      <a:schemeClr val="accent5"/>
                    </a:solidFill>
                    <a:ln w="25400">
                      <a:solidFill>
                        <a:schemeClr val="lt1"/>
                      </a:solidFill>
                    </a:ln>
                    <a:effectLst/>
                    <a:sp3d contourW="25400">
                      <a:contourClr>
                        <a:schemeClr val="lt1"/>
                      </a:contourClr>
                    </a:sp3d>
                  </c:spPr>
                  <c:extLst xmlns:c15="http://schemas.microsoft.com/office/drawing/2012/chart">
                    <c:ext xmlns:c16="http://schemas.microsoft.com/office/drawing/2014/chart" uri="{C3380CC4-5D6E-409C-BE32-E72D297353CC}">
                      <c16:uniqueId val="{00000069-422E-4D71-ABEF-75FC3432F6FC}"/>
                    </c:ext>
                  </c:extLst>
                </c:dPt>
                <c:dPt>
                  <c:idx val="5"/>
                  <c:bubble3D val="0"/>
                  <c:spPr>
                    <a:solidFill>
                      <a:schemeClr val="accent6"/>
                    </a:solidFill>
                    <a:ln w="25400">
                      <a:solidFill>
                        <a:schemeClr val="lt1"/>
                      </a:solidFill>
                    </a:ln>
                    <a:effectLst/>
                    <a:sp3d contourW="25400">
                      <a:contourClr>
                        <a:schemeClr val="lt1"/>
                      </a:contourClr>
                    </a:sp3d>
                  </c:spPr>
                  <c:extLst xmlns:c15="http://schemas.microsoft.com/office/drawing/2012/chart">
                    <c:ext xmlns:c16="http://schemas.microsoft.com/office/drawing/2014/chart" uri="{C3380CC4-5D6E-409C-BE32-E72D297353CC}">
                      <c16:uniqueId val="{0000006B-422E-4D71-ABEF-75FC3432F6FC}"/>
                    </c:ext>
                  </c:extLst>
                </c:dPt>
                <c:dPt>
                  <c:idx val="6"/>
                  <c:bubble3D val="0"/>
                  <c:spPr>
                    <a:solidFill>
                      <a:schemeClr val="accent1">
                        <a:lumMod val="60000"/>
                      </a:schemeClr>
                    </a:solidFill>
                    <a:ln w="25400">
                      <a:solidFill>
                        <a:schemeClr val="lt1"/>
                      </a:solidFill>
                    </a:ln>
                    <a:effectLst/>
                    <a:sp3d contourW="25400">
                      <a:contourClr>
                        <a:schemeClr val="lt1"/>
                      </a:contourClr>
                    </a:sp3d>
                  </c:spPr>
                  <c:extLst xmlns:c15="http://schemas.microsoft.com/office/drawing/2012/chart">
                    <c:ext xmlns:c16="http://schemas.microsoft.com/office/drawing/2014/chart" uri="{C3380CC4-5D6E-409C-BE32-E72D297353CC}">
                      <c16:uniqueId val="{0000006D-422E-4D71-ABEF-75FC3432F6FC}"/>
                    </c:ext>
                  </c:extLst>
                </c:dPt>
                <c:dPt>
                  <c:idx val="7"/>
                  <c:bubble3D val="0"/>
                  <c:spPr>
                    <a:solidFill>
                      <a:schemeClr val="accent2">
                        <a:lumMod val="60000"/>
                      </a:schemeClr>
                    </a:solidFill>
                    <a:ln w="25400">
                      <a:solidFill>
                        <a:schemeClr val="lt1"/>
                      </a:solidFill>
                    </a:ln>
                    <a:effectLst/>
                    <a:sp3d contourW="25400">
                      <a:contourClr>
                        <a:schemeClr val="lt1"/>
                      </a:contourClr>
                    </a:sp3d>
                  </c:spPr>
                  <c:extLst xmlns:c15="http://schemas.microsoft.com/office/drawing/2012/chart">
                    <c:ext xmlns:c16="http://schemas.microsoft.com/office/drawing/2014/chart" uri="{C3380CC4-5D6E-409C-BE32-E72D297353CC}">
                      <c16:uniqueId val="{0000006F-422E-4D71-ABEF-75FC3432F6FC}"/>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xmlns:c15="http://schemas.microsoft.com/office/drawing/2012/chart">
                    <c:ext xmlns:c15="http://schemas.microsoft.com/office/drawing/2012/chart" uri="{CE6537A1-D6FC-4f65-9D91-7224C49458BB}"/>
                  </c:extLst>
                </c:dLbls>
                <c:cat>
                  <c:strRef>
                    <c:extLst xmlns:c15="http://schemas.microsoft.com/office/drawing/2012/chart">
                      <c:ext xmlns:c15="http://schemas.microsoft.com/office/drawing/2012/chart" uri="{02D57815-91ED-43cb-92C2-25804820EDAC}">
                        <c15:formulaRef>
                          <c15:sqref>Zem_Tab_Dinamika!$A$12:$A$19</c15:sqref>
                        </c15:formulaRef>
                      </c:ext>
                    </c:extLst>
                    <c:strCache>
                      <c:ptCount val="8"/>
                      <c:pt idx="0">
                        <c:v>Siltumapgāde, gāze</c:v>
                      </c:pt>
                      <c:pt idx="1">
                        <c:v>Elektroenerģija</c:v>
                      </c:pt>
                      <c:pt idx="2">
                        <c:v>Ūdensapgāde</c:v>
                      </c:pt>
                      <c:pt idx="3">
                        <c:v>Dzelzceļu pakalpojumi</c:v>
                      </c:pt>
                      <c:pt idx="4">
                        <c:v>Pasažieru pārvadājumi</c:v>
                      </c:pt>
                      <c:pt idx="5">
                        <c:v>Pasta pakalpojumi</c:v>
                      </c:pt>
                      <c:pt idx="6">
                        <c:v>Ostas</c:v>
                      </c:pt>
                      <c:pt idx="7">
                        <c:v>Lidostas</c:v>
                      </c:pt>
                    </c:strCache>
                  </c:strRef>
                </c:cat>
                <c:val>
                  <c:numRef>
                    <c:extLst xmlns:c15="http://schemas.microsoft.com/office/drawing/2012/chart">
                      <c:ext xmlns:c15="http://schemas.microsoft.com/office/drawing/2012/chart" uri="{02D57815-91ED-43cb-92C2-25804820EDAC}">
                        <c15:formulaRef>
                          <c15:sqref>Zem_Tab_Dinamika!$H$12:$H$19</c15:sqref>
                        </c15:formulaRef>
                      </c:ext>
                    </c:extLst>
                    <c:numCache>
                      <c:formatCode>#,##0</c:formatCode>
                      <c:ptCount val="8"/>
                      <c:pt idx="0">
                        <c:v>126527566</c:v>
                      </c:pt>
                      <c:pt idx="1">
                        <c:v>175388122</c:v>
                      </c:pt>
                      <c:pt idx="2">
                        <c:v>101358731</c:v>
                      </c:pt>
                      <c:pt idx="3">
                        <c:v>88832122</c:v>
                      </c:pt>
                      <c:pt idx="4">
                        <c:v>48031883</c:v>
                      </c:pt>
                      <c:pt idx="5">
                        <c:v>9499459</c:v>
                      </c:pt>
                      <c:pt idx="6">
                        <c:v>72774955</c:v>
                      </c:pt>
                      <c:pt idx="7">
                        <c:v>18132056</c:v>
                      </c:pt>
                    </c:numCache>
                  </c:numRef>
                </c:val>
                <c:extLst xmlns:c15="http://schemas.microsoft.com/office/drawing/2012/chart">
                  <c:ext xmlns:c16="http://schemas.microsoft.com/office/drawing/2014/chart" uri="{C3380CC4-5D6E-409C-BE32-E72D297353CC}">
                    <c16:uniqueId val="{00000006-5ACC-40A4-8261-76AAD3883506}"/>
                  </c:ext>
                </c:extLst>
              </c15:ser>
            </c15:filteredPieSeries>
            <c15:filteredPieSeries>
              <c15:ser>
                <c:idx val="7"/>
                <c:order val="7"/>
                <c:dPt>
                  <c:idx val="0"/>
                  <c:bubble3D val="0"/>
                  <c:spPr>
                    <a:solidFill>
                      <a:schemeClr val="accent1"/>
                    </a:solidFill>
                    <a:ln w="25400">
                      <a:solidFill>
                        <a:schemeClr val="lt1"/>
                      </a:solidFill>
                    </a:ln>
                    <a:effectLst/>
                    <a:sp3d contourW="25400">
                      <a:contourClr>
                        <a:schemeClr val="lt1"/>
                      </a:contourClr>
                    </a:sp3d>
                  </c:spPr>
                  <c:extLst xmlns:c15="http://schemas.microsoft.com/office/drawing/2012/chart">
                    <c:ext xmlns:c16="http://schemas.microsoft.com/office/drawing/2014/chart" uri="{C3380CC4-5D6E-409C-BE32-E72D297353CC}">
                      <c16:uniqueId val="{00000071-422E-4D71-ABEF-75FC3432F6FC}"/>
                    </c:ext>
                  </c:extLst>
                </c:dPt>
                <c:dPt>
                  <c:idx val="1"/>
                  <c:bubble3D val="0"/>
                  <c:spPr>
                    <a:solidFill>
                      <a:schemeClr val="accent2"/>
                    </a:solidFill>
                    <a:ln w="25400">
                      <a:solidFill>
                        <a:schemeClr val="lt1"/>
                      </a:solidFill>
                    </a:ln>
                    <a:effectLst/>
                    <a:sp3d contourW="25400">
                      <a:contourClr>
                        <a:schemeClr val="lt1"/>
                      </a:contourClr>
                    </a:sp3d>
                  </c:spPr>
                  <c:extLst xmlns:c15="http://schemas.microsoft.com/office/drawing/2012/chart">
                    <c:ext xmlns:c16="http://schemas.microsoft.com/office/drawing/2014/chart" uri="{C3380CC4-5D6E-409C-BE32-E72D297353CC}">
                      <c16:uniqueId val="{00000073-422E-4D71-ABEF-75FC3432F6FC}"/>
                    </c:ext>
                  </c:extLst>
                </c:dPt>
                <c:dPt>
                  <c:idx val="2"/>
                  <c:bubble3D val="0"/>
                  <c:spPr>
                    <a:solidFill>
                      <a:schemeClr val="accent3"/>
                    </a:solidFill>
                    <a:ln w="25400">
                      <a:solidFill>
                        <a:schemeClr val="lt1"/>
                      </a:solidFill>
                    </a:ln>
                    <a:effectLst/>
                    <a:sp3d contourW="25400">
                      <a:contourClr>
                        <a:schemeClr val="lt1"/>
                      </a:contourClr>
                    </a:sp3d>
                  </c:spPr>
                  <c:extLst xmlns:c15="http://schemas.microsoft.com/office/drawing/2012/chart">
                    <c:ext xmlns:c16="http://schemas.microsoft.com/office/drawing/2014/chart" uri="{C3380CC4-5D6E-409C-BE32-E72D297353CC}">
                      <c16:uniqueId val="{00000075-422E-4D71-ABEF-75FC3432F6FC}"/>
                    </c:ext>
                  </c:extLst>
                </c:dPt>
                <c:dPt>
                  <c:idx val="3"/>
                  <c:bubble3D val="0"/>
                  <c:spPr>
                    <a:solidFill>
                      <a:schemeClr val="accent4"/>
                    </a:solidFill>
                    <a:ln w="25400">
                      <a:solidFill>
                        <a:schemeClr val="lt1"/>
                      </a:solidFill>
                    </a:ln>
                    <a:effectLst/>
                    <a:sp3d contourW="25400">
                      <a:contourClr>
                        <a:schemeClr val="lt1"/>
                      </a:contourClr>
                    </a:sp3d>
                  </c:spPr>
                  <c:extLst xmlns:c15="http://schemas.microsoft.com/office/drawing/2012/chart">
                    <c:ext xmlns:c16="http://schemas.microsoft.com/office/drawing/2014/chart" uri="{C3380CC4-5D6E-409C-BE32-E72D297353CC}">
                      <c16:uniqueId val="{00000077-422E-4D71-ABEF-75FC3432F6FC}"/>
                    </c:ext>
                  </c:extLst>
                </c:dPt>
                <c:dPt>
                  <c:idx val="4"/>
                  <c:bubble3D val="0"/>
                  <c:spPr>
                    <a:solidFill>
                      <a:schemeClr val="accent5"/>
                    </a:solidFill>
                    <a:ln w="25400">
                      <a:solidFill>
                        <a:schemeClr val="lt1"/>
                      </a:solidFill>
                    </a:ln>
                    <a:effectLst/>
                    <a:sp3d contourW="25400">
                      <a:contourClr>
                        <a:schemeClr val="lt1"/>
                      </a:contourClr>
                    </a:sp3d>
                  </c:spPr>
                  <c:extLst xmlns:c15="http://schemas.microsoft.com/office/drawing/2012/chart">
                    <c:ext xmlns:c16="http://schemas.microsoft.com/office/drawing/2014/chart" uri="{C3380CC4-5D6E-409C-BE32-E72D297353CC}">
                      <c16:uniqueId val="{00000079-422E-4D71-ABEF-75FC3432F6FC}"/>
                    </c:ext>
                  </c:extLst>
                </c:dPt>
                <c:dPt>
                  <c:idx val="5"/>
                  <c:bubble3D val="0"/>
                  <c:spPr>
                    <a:solidFill>
                      <a:schemeClr val="accent6"/>
                    </a:solidFill>
                    <a:ln w="25400">
                      <a:solidFill>
                        <a:schemeClr val="lt1"/>
                      </a:solidFill>
                    </a:ln>
                    <a:effectLst/>
                    <a:sp3d contourW="25400">
                      <a:contourClr>
                        <a:schemeClr val="lt1"/>
                      </a:contourClr>
                    </a:sp3d>
                  </c:spPr>
                  <c:extLst xmlns:c15="http://schemas.microsoft.com/office/drawing/2012/chart">
                    <c:ext xmlns:c16="http://schemas.microsoft.com/office/drawing/2014/chart" uri="{C3380CC4-5D6E-409C-BE32-E72D297353CC}">
                      <c16:uniqueId val="{0000007B-422E-4D71-ABEF-75FC3432F6FC}"/>
                    </c:ext>
                  </c:extLst>
                </c:dPt>
                <c:dPt>
                  <c:idx val="6"/>
                  <c:bubble3D val="0"/>
                  <c:spPr>
                    <a:solidFill>
                      <a:schemeClr val="accent1">
                        <a:lumMod val="60000"/>
                      </a:schemeClr>
                    </a:solidFill>
                    <a:ln w="25400">
                      <a:solidFill>
                        <a:schemeClr val="lt1"/>
                      </a:solidFill>
                    </a:ln>
                    <a:effectLst/>
                    <a:sp3d contourW="25400">
                      <a:contourClr>
                        <a:schemeClr val="lt1"/>
                      </a:contourClr>
                    </a:sp3d>
                  </c:spPr>
                  <c:extLst xmlns:c15="http://schemas.microsoft.com/office/drawing/2012/chart">
                    <c:ext xmlns:c16="http://schemas.microsoft.com/office/drawing/2014/chart" uri="{C3380CC4-5D6E-409C-BE32-E72D297353CC}">
                      <c16:uniqueId val="{0000007D-422E-4D71-ABEF-75FC3432F6FC}"/>
                    </c:ext>
                  </c:extLst>
                </c:dPt>
                <c:dPt>
                  <c:idx val="7"/>
                  <c:bubble3D val="0"/>
                  <c:spPr>
                    <a:solidFill>
                      <a:schemeClr val="accent2">
                        <a:lumMod val="60000"/>
                      </a:schemeClr>
                    </a:solidFill>
                    <a:ln w="25400">
                      <a:solidFill>
                        <a:schemeClr val="lt1"/>
                      </a:solidFill>
                    </a:ln>
                    <a:effectLst/>
                    <a:sp3d contourW="25400">
                      <a:contourClr>
                        <a:schemeClr val="lt1"/>
                      </a:contourClr>
                    </a:sp3d>
                  </c:spPr>
                  <c:extLst xmlns:c15="http://schemas.microsoft.com/office/drawing/2012/chart">
                    <c:ext xmlns:c16="http://schemas.microsoft.com/office/drawing/2014/chart" uri="{C3380CC4-5D6E-409C-BE32-E72D297353CC}">
                      <c16:uniqueId val="{0000007F-422E-4D71-ABEF-75FC3432F6FC}"/>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xmlns:c15="http://schemas.microsoft.com/office/drawing/2012/chart">
                    <c:ext xmlns:c15="http://schemas.microsoft.com/office/drawing/2012/chart" uri="{CE6537A1-D6FC-4f65-9D91-7224C49458BB}"/>
                  </c:extLst>
                </c:dLbls>
                <c:cat>
                  <c:strRef>
                    <c:extLst xmlns:c15="http://schemas.microsoft.com/office/drawing/2012/chart">
                      <c:ext xmlns:c15="http://schemas.microsoft.com/office/drawing/2012/chart" uri="{02D57815-91ED-43cb-92C2-25804820EDAC}">
                        <c15:formulaRef>
                          <c15:sqref>Zem_Tab_Dinamika!$A$12:$A$19</c15:sqref>
                        </c15:formulaRef>
                      </c:ext>
                    </c:extLst>
                    <c:strCache>
                      <c:ptCount val="8"/>
                      <c:pt idx="0">
                        <c:v>Siltumapgāde, gāze</c:v>
                      </c:pt>
                      <c:pt idx="1">
                        <c:v>Elektroenerģija</c:v>
                      </c:pt>
                      <c:pt idx="2">
                        <c:v>Ūdensapgāde</c:v>
                      </c:pt>
                      <c:pt idx="3">
                        <c:v>Dzelzceļu pakalpojumi</c:v>
                      </c:pt>
                      <c:pt idx="4">
                        <c:v>Pasažieru pārvadājumi</c:v>
                      </c:pt>
                      <c:pt idx="5">
                        <c:v>Pasta pakalpojumi</c:v>
                      </c:pt>
                      <c:pt idx="6">
                        <c:v>Ostas</c:v>
                      </c:pt>
                      <c:pt idx="7">
                        <c:v>Lidostas</c:v>
                      </c:pt>
                    </c:strCache>
                  </c:strRef>
                </c:cat>
                <c:val>
                  <c:numRef>
                    <c:extLst xmlns:c15="http://schemas.microsoft.com/office/drawing/2012/chart">
                      <c:ext xmlns:c15="http://schemas.microsoft.com/office/drawing/2012/chart" uri="{02D57815-91ED-43cb-92C2-25804820EDAC}">
                        <c15:formulaRef>
                          <c15:sqref>Zem_Tab_Dinamika!$I$12:$I$19</c15:sqref>
                        </c15:formulaRef>
                      </c:ext>
                    </c:extLst>
                    <c:numCache>
                      <c:formatCode>0.0%</c:formatCode>
                      <c:ptCount val="8"/>
                      <c:pt idx="0">
                        <c:v>0.19753114447587805</c:v>
                      </c:pt>
                      <c:pt idx="1">
                        <c:v>0.27381081894940529</c:v>
                      </c:pt>
                      <c:pt idx="2">
                        <c:v>0.15823829359882463</c:v>
                      </c:pt>
                      <c:pt idx="3">
                        <c:v>0.13868211710387937</c:v>
                      </c:pt>
                      <c:pt idx="4">
                        <c:v>7.4985974363258295E-2</c:v>
                      </c:pt>
                      <c:pt idx="5">
                        <c:v>1.4830278234955379E-2</c:v>
                      </c:pt>
                      <c:pt idx="6">
                        <c:v>0.11361413646675637</c:v>
                      </c:pt>
                      <c:pt idx="7">
                        <c:v>2.8307236807042599E-2</c:v>
                      </c:pt>
                    </c:numCache>
                  </c:numRef>
                </c:val>
                <c:extLst xmlns:c15="http://schemas.microsoft.com/office/drawing/2012/chart">
                  <c:ext xmlns:c16="http://schemas.microsoft.com/office/drawing/2014/chart" uri="{C3380CC4-5D6E-409C-BE32-E72D297353CC}">
                    <c16:uniqueId val="{00000007-5ACC-40A4-8261-76AAD3883506}"/>
                  </c:ext>
                </c:extLst>
              </c15:ser>
            </c15:filteredPieSeries>
          </c:ext>
        </c:extLst>
      </c:pie3D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v-LV"/>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v-LV"/>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lv-LV" sz="1200" b="1">
                <a:latin typeface="Times New Roman" panose="02020603050405020304" pitchFamily="18" charset="0"/>
                <a:cs typeface="Times New Roman" panose="02020603050405020304" pitchFamily="18" charset="0"/>
              </a:rPr>
              <a:t>Zem</a:t>
            </a:r>
            <a:r>
              <a:rPr lang="lv-LV" sz="1200" b="1" baseline="0">
                <a:latin typeface="Times New Roman" panose="02020603050405020304" pitchFamily="18" charset="0"/>
                <a:cs typeface="Times New Roman" panose="02020603050405020304" pitchFamily="18" charset="0"/>
              </a:rPr>
              <a:t> ES līgumcenu sliekšņa noslēgto līgumsummu procentuālais sadalījums katrā jomā pēc iepirkumu veida</a:t>
            </a:r>
            <a:endParaRPr lang="lv-LV" sz="1200" b="1">
              <a:latin typeface="Times New Roman" panose="02020603050405020304" pitchFamily="18" charset="0"/>
              <a:cs typeface="Times New Roman" panose="02020603050405020304" pitchFamily="18" charset="0"/>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lv-LV"/>
        </a:p>
      </c:txPr>
    </c:title>
    <c:autoTitleDeleted val="0"/>
    <c:plotArea>
      <c:layout/>
      <c:barChart>
        <c:barDir val="bar"/>
        <c:grouping val="stacked"/>
        <c:varyColors val="0"/>
        <c:ser>
          <c:idx val="0"/>
          <c:order val="0"/>
          <c:tx>
            <c:v>Būvdarbi</c:v>
          </c:tx>
          <c:spPr>
            <a:solidFill>
              <a:schemeClr val="accent1">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Zem_Tab_Dinamika!$A$25:$A$32</c:f>
              <c:strCache>
                <c:ptCount val="8"/>
                <c:pt idx="0">
                  <c:v>Siltumapgāde, gāze</c:v>
                </c:pt>
                <c:pt idx="1">
                  <c:v>Elektroenerģija</c:v>
                </c:pt>
                <c:pt idx="2">
                  <c:v>Ūdensapgāde</c:v>
                </c:pt>
                <c:pt idx="3">
                  <c:v>Dzelzceļu pakalpojumi</c:v>
                </c:pt>
                <c:pt idx="4">
                  <c:v>Pasažieru pārvadājumi</c:v>
                </c:pt>
                <c:pt idx="5">
                  <c:v>Pasta pakalpojumi</c:v>
                </c:pt>
                <c:pt idx="6">
                  <c:v>Ostas</c:v>
                </c:pt>
                <c:pt idx="7">
                  <c:v>Lidostas</c:v>
                </c:pt>
              </c:strCache>
            </c:strRef>
          </c:cat>
          <c:val>
            <c:numRef>
              <c:f>Zem_Tab_Dinamika!$C$25:$C$32</c:f>
              <c:numCache>
                <c:formatCode>0.0%</c:formatCode>
                <c:ptCount val="8"/>
                <c:pt idx="0">
                  <c:v>0.44647011545294407</c:v>
                </c:pt>
                <c:pt idx="1">
                  <c:v>0.45372508179316728</c:v>
                </c:pt>
                <c:pt idx="2">
                  <c:v>0.50443276563910411</c:v>
                </c:pt>
                <c:pt idx="3">
                  <c:v>1.6066888544488751E-2</c:v>
                </c:pt>
                <c:pt idx="4">
                  <c:v>6.9759309665207173E-2</c:v>
                </c:pt>
                <c:pt idx="5">
                  <c:v>3.7222961854985637E-2</c:v>
                </c:pt>
                <c:pt idx="6">
                  <c:v>0.37985554233595886</c:v>
                </c:pt>
                <c:pt idx="7">
                  <c:v>0.32312722837388103</c:v>
                </c:pt>
              </c:numCache>
            </c:numRef>
          </c:val>
          <c:extLst>
            <c:ext xmlns:c16="http://schemas.microsoft.com/office/drawing/2014/chart" uri="{C3380CC4-5D6E-409C-BE32-E72D297353CC}">
              <c16:uniqueId val="{00000000-EADE-4DA3-80C8-AEF4FFE53C48}"/>
            </c:ext>
          </c:extLst>
        </c:ser>
        <c:ser>
          <c:idx val="1"/>
          <c:order val="1"/>
          <c:spPr>
            <a:solidFill>
              <a:schemeClr val="accent2"/>
            </a:solidFill>
            <a:ln>
              <a:noFill/>
            </a:ln>
            <a:effectLst/>
          </c:spPr>
          <c:invertIfNegative val="0"/>
          <c:cat>
            <c:strRef>
              <c:f>Zem_Tab_Dinamika!$A$25:$A$32</c:f>
              <c:strCache>
                <c:ptCount val="8"/>
                <c:pt idx="0">
                  <c:v>Siltumapgāde, gāze</c:v>
                </c:pt>
                <c:pt idx="1">
                  <c:v>Elektroenerģija</c:v>
                </c:pt>
                <c:pt idx="2">
                  <c:v>Ūdensapgāde</c:v>
                </c:pt>
                <c:pt idx="3">
                  <c:v>Dzelzceļu pakalpojumi</c:v>
                </c:pt>
                <c:pt idx="4">
                  <c:v>Pasažieru pārvadājumi</c:v>
                </c:pt>
                <c:pt idx="5">
                  <c:v>Pasta pakalpojumi</c:v>
                </c:pt>
                <c:pt idx="6">
                  <c:v>Ostas</c:v>
                </c:pt>
                <c:pt idx="7">
                  <c:v>Lidostas</c:v>
                </c:pt>
              </c:strCache>
            </c:strRef>
          </c:cat>
          <c:val>
            <c:numRef>
              <c:f>Zem_Tab_Dinamika!$C$37:$C$42</c:f>
              <c:numCache>
                <c:formatCode>General</c:formatCode>
                <c:ptCount val="6"/>
                <c:pt idx="5">
                  <c:v>0</c:v>
                </c:pt>
              </c:numCache>
            </c:numRef>
          </c:val>
          <c:extLst>
            <c:ext xmlns:c16="http://schemas.microsoft.com/office/drawing/2014/chart" uri="{C3380CC4-5D6E-409C-BE32-E72D297353CC}">
              <c16:uniqueId val="{00000001-EADE-4DA3-80C8-AEF4FFE53C48}"/>
            </c:ext>
          </c:extLst>
        </c:ser>
        <c:ser>
          <c:idx val="2"/>
          <c:order val="2"/>
          <c:spPr>
            <a:solidFill>
              <a:schemeClr val="accent3"/>
            </a:solidFill>
            <a:ln>
              <a:noFill/>
            </a:ln>
            <a:effectLst/>
          </c:spPr>
          <c:invertIfNegative val="0"/>
          <c:cat>
            <c:strRef>
              <c:f>Zem_Tab_Dinamika!$A$25:$A$32</c:f>
              <c:strCache>
                <c:ptCount val="8"/>
                <c:pt idx="0">
                  <c:v>Siltumapgāde, gāze</c:v>
                </c:pt>
                <c:pt idx="1">
                  <c:v>Elektroenerģija</c:v>
                </c:pt>
                <c:pt idx="2">
                  <c:v>Ūdensapgāde</c:v>
                </c:pt>
                <c:pt idx="3">
                  <c:v>Dzelzceļu pakalpojumi</c:v>
                </c:pt>
                <c:pt idx="4">
                  <c:v>Pasažieru pārvadājumi</c:v>
                </c:pt>
                <c:pt idx="5">
                  <c:v>Pasta pakalpojumi</c:v>
                </c:pt>
                <c:pt idx="6">
                  <c:v>Ostas</c:v>
                </c:pt>
                <c:pt idx="7">
                  <c:v>Lidostas</c:v>
                </c:pt>
              </c:strCache>
            </c:strRef>
          </c:cat>
          <c:val>
            <c:numRef>
              <c:f>Zem_Tab_Dinamika!$V$33:$V$38</c:f>
              <c:numCache>
                <c:formatCode>General</c:formatCode>
                <c:ptCount val="6"/>
              </c:numCache>
            </c:numRef>
          </c:val>
          <c:extLst>
            <c:ext xmlns:c16="http://schemas.microsoft.com/office/drawing/2014/chart" uri="{C3380CC4-5D6E-409C-BE32-E72D297353CC}">
              <c16:uniqueId val="{00000002-EADE-4DA3-80C8-AEF4FFE53C48}"/>
            </c:ext>
          </c:extLst>
        </c:ser>
        <c:ser>
          <c:idx val="3"/>
          <c:order val="3"/>
          <c:tx>
            <c:v>Preču piegāde</c:v>
          </c:tx>
          <c:spPr>
            <a:solidFill>
              <a:srgbClr val="AAFCB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Zem_Tab_Dinamika!$A$25:$A$32</c:f>
              <c:strCache>
                <c:ptCount val="8"/>
                <c:pt idx="0">
                  <c:v>Siltumapgāde, gāze</c:v>
                </c:pt>
                <c:pt idx="1">
                  <c:v>Elektroenerģija</c:v>
                </c:pt>
                <c:pt idx="2">
                  <c:v>Ūdensapgāde</c:v>
                </c:pt>
                <c:pt idx="3">
                  <c:v>Dzelzceļu pakalpojumi</c:v>
                </c:pt>
                <c:pt idx="4">
                  <c:v>Pasažieru pārvadājumi</c:v>
                </c:pt>
                <c:pt idx="5">
                  <c:v>Pasta pakalpojumi</c:v>
                </c:pt>
                <c:pt idx="6">
                  <c:v>Ostas</c:v>
                </c:pt>
                <c:pt idx="7">
                  <c:v>Lidostas</c:v>
                </c:pt>
              </c:strCache>
            </c:strRef>
          </c:cat>
          <c:val>
            <c:numRef>
              <c:f>Zem_Tab_Dinamika!$E$25:$E$32</c:f>
              <c:numCache>
                <c:formatCode>0.0%</c:formatCode>
                <c:ptCount val="8"/>
                <c:pt idx="0">
                  <c:v>0.2470071146393506</c:v>
                </c:pt>
                <c:pt idx="1">
                  <c:v>0.19963738479393719</c:v>
                </c:pt>
                <c:pt idx="2">
                  <c:v>0.26798793485289391</c:v>
                </c:pt>
                <c:pt idx="3">
                  <c:v>0.28588760149600023</c:v>
                </c:pt>
                <c:pt idx="4">
                  <c:v>0.50029377361699523</c:v>
                </c:pt>
                <c:pt idx="5">
                  <c:v>0.24474793775098139</c:v>
                </c:pt>
                <c:pt idx="6">
                  <c:v>0.41856172910034778</c:v>
                </c:pt>
                <c:pt idx="7">
                  <c:v>0.37949976549818731</c:v>
                </c:pt>
              </c:numCache>
            </c:numRef>
          </c:val>
          <c:extLst>
            <c:ext xmlns:c16="http://schemas.microsoft.com/office/drawing/2014/chart" uri="{C3380CC4-5D6E-409C-BE32-E72D297353CC}">
              <c16:uniqueId val="{00000003-EADE-4DA3-80C8-AEF4FFE53C48}"/>
            </c:ext>
          </c:extLst>
        </c:ser>
        <c:ser>
          <c:idx val="4"/>
          <c:order val="4"/>
          <c:spPr>
            <a:solidFill>
              <a:schemeClr val="accent5"/>
            </a:solidFill>
            <a:ln>
              <a:noFill/>
            </a:ln>
            <a:effectLst/>
          </c:spPr>
          <c:invertIfNegative val="0"/>
          <c:cat>
            <c:strRef>
              <c:f>Zem_Tab_Dinamika!$A$25:$A$32</c:f>
              <c:strCache>
                <c:ptCount val="8"/>
                <c:pt idx="0">
                  <c:v>Siltumapgāde, gāze</c:v>
                </c:pt>
                <c:pt idx="1">
                  <c:v>Elektroenerģija</c:v>
                </c:pt>
                <c:pt idx="2">
                  <c:v>Ūdensapgāde</c:v>
                </c:pt>
                <c:pt idx="3">
                  <c:v>Dzelzceļu pakalpojumi</c:v>
                </c:pt>
                <c:pt idx="4">
                  <c:v>Pasažieru pārvadājumi</c:v>
                </c:pt>
                <c:pt idx="5">
                  <c:v>Pasta pakalpojumi</c:v>
                </c:pt>
                <c:pt idx="6">
                  <c:v>Ostas</c:v>
                </c:pt>
                <c:pt idx="7">
                  <c:v>Lidostas</c:v>
                </c:pt>
              </c:strCache>
            </c:strRef>
          </c:cat>
          <c:val>
            <c:numRef>
              <c:f>Zem_Tab_Dinamika!$V$22:$V$27</c:f>
              <c:numCache>
                <c:formatCode>General</c:formatCode>
                <c:ptCount val="6"/>
              </c:numCache>
            </c:numRef>
          </c:val>
          <c:extLst>
            <c:ext xmlns:c16="http://schemas.microsoft.com/office/drawing/2014/chart" uri="{C3380CC4-5D6E-409C-BE32-E72D297353CC}">
              <c16:uniqueId val="{00000004-EADE-4DA3-80C8-AEF4FFE53C48}"/>
            </c:ext>
          </c:extLst>
        </c:ser>
        <c:ser>
          <c:idx val="5"/>
          <c:order val="5"/>
          <c:tx>
            <c:v>Pakalpojumi</c:v>
          </c:tx>
          <c:spPr>
            <a:solidFill>
              <a:srgbClr val="FF7C8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Zem_Tab_Dinamika!$A$25:$A$32</c:f>
              <c:strCache>
                <c:ptCount val="8"/>
                <c:pt idx="0">
                  <c:v>Siltumapgāde, gāze</c:v>
                </c:pt>
                <c:pt idx="1">
                  <c:v>Elektroenerģija</c:v>
                </c:pt>
                <c:pt idx="2">
                  <c:v>Ūdensapgāde</c:v>
                </c:pt>
                <c:pt idx="3">
                  <c:v>Dzelzceļu pakalpojumi</c:v>
                </c:pt>
                <c:pt idx="4">
                  <c:v>Pasažieru pārvadājumi</c:v>
                </c:pt>
                <c:pt idx="5">
                  <c:v>Pasta pakalpojumi</c:v>
                </c:pt>
                <c:pt idx="6">
                  <c:v>Ostas</c:v>
                </c:pt>
                <c:pt idx="7">
                  <c:v>Lidostas</c:v>
                </c:pt>
              </c:strCache>
            </c:strRef>
          </c:cat>
          <c:val>
            <c:numRef>
              <c:f>Zem_Tab_Dinamika!$G$25:$G$32</c:f>
              <c:numCache>
                <c:formatCode>0.0%</c:formatCode>
                <c:ptCount val="8"/>
                <c:pt idx="0">
                  <c:v>0.30652276990770533</c:v>
                </c:pt>
                <c:pt idx="1">
                  <c:v>0.34663753341289555</c:v>
                </c:pt>
                <c:pt idx="2">
                  <c:v>0.22757929950800193</c:v>
                </c:pt>
                <c:pt idx="3">
                  <c:v>0.69804550995951098</c:v>
                </c:pt>
                <c:pt idx="4">
                  <c:v>0.42994691671779761</c:v>
                </c:pt>
                <c:pt idx="5">
                  <c:v>0.718029100394033</c:v>
                </c:pt>
                <c:pt idx="6">
                  <c:v>0.20158272856369339</c:v>
                </c:pt>
                <c:pt idx="7">
                  <c:v>0.29737300612793166</c:v>
                </c:pt>
              </c:numCache>
            </c:numRef>
          </c:val>
          <c:extLst>
            <c:ext xmlns:c16="http://schemas.microsoft.com/office/drawing/2014/chart" uri="{C3380CC4-5D6E-409C-BE32-E72D297353CC}">
              <c16:uniqueId val="{00000005-EADE-4DA3-80C8-AEF4FFE53C48}"/>
            </c:ext>
          </c:extLst>
        </c:ser>
        <c:dLbls>
          <c:showLegendKey val="0"/>
          <c:showVal val="0"/>
          <c:showCatName val="0"/>
          <c:showSerName val="0"/>
          <c:showPercent val="0"/>
          <c:showBubbleSize val="0"/>
        </c:dLbls>
        <c:gapWidth val="150"/>
        <c:overlap val="100"/>
        <c:axId val="135380352"/>
        <c:axId val="186528896"/>
      </c:barChart>
      <c:catAx>
        <c:axId val="13538035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186528896"/>
        <c:crosses val="autoZero"/>
        <c:auto val="1"/>
        <c:lblAlgn val="ctr"/>
        <c:lblOffset val="100"/>
        <c:noMultiLvlLbl val="0"/>
      </c:catAx>
      <c:valAx>
        <c:axId val="186528896"/>
        <c:scaling>
          <c:orientation val="minMax"/>
          <c:max val="1"/>
        </c:scaling>
        <c:delete val="0"/>
        <c:axPos val="b"/>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135380352"/>
        <c:crosses val="autoZero"/>
        <c:crossBetween val="between"/>
      </c:valAx>
      <c:spPr>
        <a:noFill/>
        <a:ln>
          <a:noFill/>
        </a:ln>
        <a:effectLst/>
      </c:spPr>
    </c:plotArea>
    <c:legend>
      <c:legendPos val="b"/>
      <c:legendEntry>
        <c:idx val="1"/>
        <c:delete val="1"/>
      </c:legendEntry>
      <c:legendEntry>
        <c:idx val="2"/>
        <c:delete val="1"/>
      </c:legendEntry>
      <c:legendEntry>
        <c:idx val="4"/>
        <c:delete val="1"/>
      </c:legendEntry>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v-LV"/>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v-LV"/>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lv-LV" sz="1200" b="1">
                <a:latin typeface="Times New Roman" panose="02020603050405020304" pitchFamily="18" charset="0"/>
                <a:cs typeface="Times New Roman" panose="02020603050405020304" pitchFamily="18" charset="0"/>
              </a:rPr>
              <a:t>Pieauguma</a:t>
            </a:r>
            <a:r>
              <a:rPr lang="lv-LV" sz="1200" b="1" baseline="0">
                <a:latin typeface="Times New Roman" panose="02020603050405020304" pitchFamily="18" charset="0"/>
                <a:cs typeface="Times New Roman" panose="02020603050405020304" pitchFamily="18" charset="0"/>
              </a:rPr>
              <a:t> temps pa iepirkuma veidiem, salīdzinot ar iepriekšējo gadu, %</a:t>
            </a:r>
            <a:endParaRPr lang="lv-LV" sz="1200" b="1">
              <a:latin typeface="Times New Roman" panose="02020603050405020304" pitchFamily="18" charset="0"/>
              <a:cs typeface="Times New Roman" panose="02020603050405020304" pitchFamily="18" charset="0"/>
            </a:endParaRPr>
          </a:p>
        </c:rich>
      </c:tx>
      <c:layout>
        <c:manualLayout>
          <c:xMode val="edge"/>
          <c:yMode val="edge"/>
          <c:x val="0.1712993671932464"/>
          <c:y val="2.610113745468695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lv-LV"/>
        </a:p>
      </c:txPr>
    </c:title>
    <c:autoTitleDeleted val="0"/>
    <c:plotArea>
      <c:layout>
        <c:manualLayout>
          <c:layoutTarget val="inner"/>
          <c:xMode val="edge"/>
          <c:yMode val="edge"/>
          <c:x val="4.2771486329112866E-2"/>
          <c:y val="0.16134853136572319"/>
          <c:w val="0.91237688996777444"/>
          <c:h val="0.63822350588971144"/>
        </c:manualLayout>
      </c:layout>
      <c:barChart>
        <c:barDir val="bar"/>
        <c:grouping val="clustered"/>
        <c:varyColors val="0"/>
        <c:ser>
          <c:idx val="0"/>
          <c:order val="0"/>
          <c:tx>
            <c:strRef>
              <c:f>Zem_Tab_Dinamika!$A$43:$B$43</c:f>
              <c:strCache>
                <c:ptCount val="2"/>
                <c:pt idx="0">
                  <c:v>Būvdarbi</c:v>
                </c:pt>
              </c:strCache>
            </c:strRef>
          </c:tx>
          <c:spPr>
            <a:solidFill>
              <a:schemeClr val="accent5">
                <a:lumMod val="60000"/>
                <a:lumOff val="40000"/>
              </a:schemeClr>
            </a:solidFill>
            <a:ln>
              <a:noFill/>
            </a:ln>
            <a:effectLst/>
          </c:spPr>
          <c:invertIfNegative val="0"/>
          <c:dLbls>
            <c:dLbl>
              <c:idx val="1"/>
              <c:layout>
                <c:manualLayout>
                  <c:x val="0.14520309831942976"/>
                  <c:y val="1.3050568727343476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A4F2-45A2-B4C0-942B54EB2758}"/>
                </c:ext>
              </c:extLst>
            </c:dLbl>
            <c:dLbl>
              <c:idx val="3"/>
              <c:layout>
                <c:manualLayout>
                  <c:x val="9.9107058111909646E-2"/>
                  <c:y val="2.6101137454686951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A4F2-45A2-B4C0-942B54EB2758}"/>
                </c:ext>
              </c:extLst>
            </c:dLbl>
            <c:dLbl>
              <c:idx val="5"/>
              <c:layout>
                <c:manualLayout>
                  <c:x val="2.3048292325541682E-2"/>
                  <c:y val="3.9151706182030427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A4F2-45A2-B4C0-942B54EB2758}"/>
                </c:ext>
              </c:extLst>
            </c:dLbl>
            <c:dLbl>
              <c:idx val="7"/>
              <c:layout>
                <c:manualLayout>
                  <c:x val="1.3828866506612358E-2"/>
                  <c:y val="1.7400758303124635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A4F2-45A2-B4C0-942B54EB2758}"/>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Zem_Tab_Dinamika!$C$42:$J$42</c:f>
              <c:strCache>
                <c:ptCount val="8"/>
                <c:pt idx="0">
                  <c:v>2011. gads</c:v>
                </c:pt>
                <c:pt idx="1">
                  <c:v>2012. gads</c:v>
                </c:pt>
                <c:pt idx="2">
                  <c:v>2013. gads</c:v>
                </c:pt>
                <c:pt idx="3">
                  <c:v>2014. gads</c:v>
                </c:pt>
                <c:pt idx="4">
                  <c:v>2015. gads</c:v>
                </c:pt>
                <c:pt idx="5">
                  <c:v>2016. gads</c:v>
                </c:pt>
                <c:pt idx="6">
                  <c:v>2017. gads</c:v>
                </c:pt>
                <c:pt idx="7">
                  <c:v>2018. gads</c:v>
                </c:pt>
              </c:strCache>
            </c:strRef>
          </c:cat>
          <c:val>
            <c:numRef>
              <c:f>Zem_Tab_Dinamika!$C$43:$J$43</c:f>
              <c:numCache>
                <c:formatCode>0.0%</c:formatCode>
                <c:ptCount val="8"/>
                <c:pt idx="0">
                  <c:v>0.28799999999999998</c:v>
                </c:pt>
                <c:pt idx="1">
                  <c:v>7.6999999999999999E-2</c:v>
                </c:pt>
                <c:pt idx="2">
                  <c:v>5.2999999999999999E-2</c:v>
                </c:pt>
                <c:pt idx="3">
                  <c:v>-2.7E-2</c:v>
                </c:pt>
                <c:pt idx="4">
                  <c:v>2.8999999999999998E-3</c:v>
                </c:pt>
                <c:pt idx="5">
                  <c:v>-0.33500000000000002</c:v>
                </c:pt>
                <c:pt idx="6">
                  <c:v>0.314</c:v>
                </c:pt>
                <c:pt idx="7">
                  <c:v>9.5000000000000001E-2</c:v>
                </c:pt>
              </c:numCache>
            </c:numRef>
          </c:val>
          <c:extLst>
            <c:ext xmlns:c16="http://schemas.microsoft.com/office/drawing/2014/chart" uri="{C3380CC4-5D6E-409C-BE32-E72D297353CC}">
              <c16:uniqueId val="{00000000-A4F2-45A2-B4C0-942B54EB2758}"/>
            </c:ext>
          </c:extLst>
        </c:ser>
        <c:ser>
          <c:idx val="1"/>
          <c:order val="1"/>
          <c:tx>
            <c:strRef>
              <c:f>Zem_Tab_Dinamika!$A$44:$B$44</c:f>
              <c:strCache>
                <c:ptCount val="2"/>
                <c:pt idx="0">
                  <c:v>Prece</c:v>
                </c:pt>
              </c:strCache>
            </c:strRef>
          </c:tx>
          <c:spPr>
            <a:solidFill>
              <a:srgbClr val="AAFCB2"/>
            </a:solidFill>
            <a:ln>
              <a:noFill/>
            </a:ln>
            <a:effectLst/>
          </c:spPr>
          <c:invertIfNegative val="0"/>
          <c:dLbls>
            <c:dLbl>
              <c:idx val="0"/>
              <c:layout>
                <c:manualLayout>
                  <c:x val="6.9144514014249536E-2"/>
                  <c:y val="5.2202274909373902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A4F2-45A2-B4C0-942B54EB2758}"/>
                </c:ext>
              </c:extLst>
            </c:dLbl>
            <c:dLbl>
              <c:idx val="2"/>
              <c:layout>
                <c:manualLayout>
                  <c:x val="1.3828866506612358E-2"/>
                  <c:y val="-2.6101137454686951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A4F2-45A2-B4C0-942B54EB2758}"/>
                </c:ext>
              </c:extLst>
            </c:dLbl>
            <c:dLbl>
              <c:idx val="3"/>
              <c:layout>
                <c:manualLayout>
                  <c:x val="8.066875091761426E-2"/>
                  <c:y val="-4.350189575781159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A4F2-45A2-B4C0-942B54EB2758}"/>
                </c:ext>
              </c:extLst>
            </c:dLbl>
            <c:dLbl>
              <c:idx val="5"/>
              <c:layout>
                <c:manualLayout>
                  <c:x val="4.8401032773143213E-2"/>
                  <c:y val="1.3050568727343476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A4F2-45A2-B4C0-942B54EB2758}"/>
                </c:ext>
              </c:extLst>
            </c:dLbl>
            <c:dLbl>
              <c:idx val="6"/>
              <c:layout>
                <c:manualLayout>
                  <c:x val="8.5278191605297288E-2"/>
                  <c:y val="4.7852085333592705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A4F2-45A2-B4C0-942B54EB2758}"/>
                </c:ext>
              </c:extLst>
            </c:dLbl>
            <c:dLbl>
              <c:idx val="7"/>
              <c:layout>
                <c:manualLayout>
                  <c:x val="-4.6096221688707861E-3"/>
                  <c:y val="-4.350189575781159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A4F2-45A2-B4C0-942B54EB2758}"/>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Zem_Tab_Dinamika!$C$42:$J$42</c:f>
              <c:strCache>
                <c:ptCount val="8"/>
                <c:pt idx="0">
                  <c:v>2011. gads</c:v>
                </c:pt>
                <c:pt idx="1">
                  <c:v>2012. gads</c:v>
                </c:pt>
                <c:pt idx="2">
                  <c:v>2013. gads</c:v>
                </c:pt>
                <c:pt idx="3">
                  <c:v>2014. gads</c:v>
                </c:pt>
                <c:pt idx="4">
                  <c:v>2015. gads</c:v>
                </c:pt>
                <c:pt idx="5">
                  <c:v>2016. gads</c:v>
                </c:pt>
                <c:pt idx="6">
                  <c:v>2017. gads</c:v>
                </c:pt>
                <c:pt idx="7">
                  <c:v>2018. gads</c:v>
                </c:pt>
              </c:strCache>
            </c:strRef>
          </c:cat>
          <c:val>
            <c:numRef>
              <c:f>Zem_Tab_Dinamika!$C$44:$J$44</c:f>
              <c:numCache>
                <c:formatCode>0.0%</c:formatCode>
                <c:ptCount val="8"/>
                <c:pt idx="0">
                  <c:v>-9.7000000000000003E-2</c:v>
                </c:pt>
                <c:pt idx="1">
                  <c:v>0.185</c:v>
                </c:pt>
                <c:pt idx="2">
                  <c:v>0.121</c:v>
                </c:pt>
                <c:pt idx="3">
                  <c:v>-8.3000000000000004E-2</c:v>
                </c:pt>
                <c:pt idx="4">
                  <c:v>0.183</c:v>
                </c:pt>
                <c:pt idx="5">
                  <c:v>5.3999999999999999E-2</c:v>
                </c:pt>
                <c:pt idx="6">
                  <c:v>-9.2999999999999999E-2</c:v>
                </c:pt>
                <c:pt idx="7">
                  <c:v>0.14199999999999999</c:v>
                </c:pt>
              </c:numCache>
            </c:numRef>
          </c:val>
          <c:extLst>
            <c:ext xmlns:c16="http://schemas.microsoft.com/office/drawing/2014/chart" uri="{C3380CC4-5D6E-409C-BE32-E72D297353CC}">
              <c16:uniqueId val="{00000001-A4F2-45A2-B4C0-942B54EB2758}"/>
            </c:ext>
          </c:extLst>
        </c:ser>
        <c:ser>
          <c:idx val="2"/>
          <c:order val="2"/>
          <c:tx>
            <c:strRef>
              <c:f>Zem_Tab_Dinamika!$A$45:$B$45</c:f>
              <c:strCache>
                <c:ptCount val="2"/>
                <c:pt idx="0">
                  <c:v>Pakalpojumi</c:v>
                </c:pt>
              </c:strCache>
            </c:strRef>
          </c:tx>
          <c:spPr>
            <a:solidFill>
              <a:srgbClr val="FF7C80"/>
            </a:solidFill>
            <a:ln>
              <a:noFill/>
            </a:ln>
            <a:effectLst/>
          </c:spPr>
          <c:invertIfNegative val="0"/>
          <c:dLbls>
            <c:dLbl>
              <c:idx val="2"/>
              <c:layout>
                <c:manualLayout>
                  <c:x val="6.2230080760943364E-2"/>
                  <c:y val="5.6552464485154982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A4F2-45A2-B4C0-942B54EB2758}"/>
                </c:ext>
              </c:extLst>
            </c:dLbl>
            <c:dLbl>
              <c:idx val="4"/>
              <c:layout>
                <c:manualLayout>
                  <c:x val="3.2267355182095545E-2"/>
                  <c:y val="-2.6101137454686871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A4F2-45A2-B4C0-942B54EB2758}"/>
                </c:ext>
              </c:extLst>
            </c:dLbl>
            <c:dLbl>
              <c:idx val="6"/>
              <c:layout>
                <c:manualLayout>
                  <c:x val="1.6133859072235503E-2"/>
                  <c:y val="-2.6101137454686951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A4F2-45A2-B4C0-942B54EB2758}"/>
                </c:ext>
              </c:extLst>
            </c:dLbl>
            <c:dLbl>
              <c:idx val="7"/>
              <c:layout>
                <c:manualLayout>
                  <c:x val="8.2973743483237397E-2"/>
                  <c:y val="-6.5252843636717378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A4F2-45A2-B4C0-942B54EB2758}"/>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Zem_Tab_Dinamika!$C$42:$J$42</c:f>
              <c:strCache>
                <c:ptCount val="8"/>
                <c:pt idx="0">
                  <c:v>2011. gads</c:v>
                </c:pt>
                <c:pt idx="1">
                  <c:v>2012. gads</c:v>
                </c:pt>
                <c:pt idx="2">
                  <c:v>2013. gads</c:v>
                </c:pt>
                <c:pt idx="3">
                  <c:v>2014. gads</c:v>
                </c:pt>
                <c:pt idx="4">
                  <c:v>2015. gads</c:v>
                </c:pt>
                <c:pt idx="5">
                  <c:v>2016. gads</c:v>
                </c:pt>
                <c:pt idx="6">
                  <c:v>2017. gads</c:v>
                </c:pt>
                <c:pt idx="7">
                  <c:v>2018. gads</c:v>
                </c:pt>
              </c:strCache>
            </c:strRef>
          </c:cat>
          <c:val>
            <c:numRef>
              <c:f>Zem_Tab_Dinamika!$C$45:$J$45</c:f>
              <c:numCache>
                <c:formatCode>0.0%</c:formatCode>
                <c:ptCount val="8"/>
                <c:pt idx="0">
                  <c:v>3.5999999999999997E-2</c:v>
                </c:pt>
                <c:pt idx="1">
                  <c:v>2.1000000000000001E-2</c:v>
                </c:pt>
                <c:pt idx="2">
                  <c:v>-0.11899999999999999</c:v>
                </c:pt>
                <c:pt idx="3">
                  <c:v>1.494</c:v>
                </c:pt>
                <c:pt idx="4">
                  <c:v>0.315</c:v>
                </c:pt>
                <c:pt idx="5">
                  <c:v>6.8000000000000005E-2</c:v>
                </c:pt>
                <c:pt idx="6">
                  <c:v>-0.34200000000000003</c:v>
                </c:pt>
                <c:pt idx="7">
                  <c:v>-0.17199999999999999</c:v>
                </c:pt>
              </c:numCache>
            </c:numRef>
          </c:val>
          <c:extLst>
            <c:ext xmlns:c16="http://schemas.microsoft.com/office/drawing/2014/chart" uri="{C3380CC4-5D6E-409C-BE32-E72D297353CC}">
              <c16:uniqueId val="{00000002-A4F2-45A2-B4C0-942B54EB2758}"/>
            </c:ext>
          </c:extLst>
        </c:ser>
        <c:dLbls>
          <c:showLegendKey val="0"/>
          <c:showVal val="0"/>
          <c:showCatName val="0"/>
          <c:showSerName val="0"/>
          <c:showPercent val="0"/>
          <c:showBubbleSize val="0"/>
        </c:dLbls>
        <c:gapWidth val="182"/>
        <c:axId val="186390400"/>
        <c:axId val="186391936"/>
      </c:barChart>
      <c:catAx>
        <c:axId val="186390400"/>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lv-LV"/>
          </a:p>
        </c:txPr>
        <c:crossAx val="186391936"/>
        <c:crosses val="autoZero"/>
        <c:auto val="1"/>
        <c:lblAlgn val="ctr"/>
        <c:lblOffset val="100"/>
        <c:noMultiLvlLbl val="0"/>
      </c:catAx>
      <c:valAx>
        <c:axId val="186391936"/>
        <c:scaling>
          <c:orientation val="minMax"/>
        </c:scaling>
        <c:delete val="0"/>
        <c:axPos val="b"/>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18639040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v-LV"/>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v-LV"/>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r>
              <a:rPr lang="lv-LV" sz="1200">
                <a:latin typeface="Times New Roman" panose="02020603050405020304" pitchFamily="18" charset="0"/>
                <a:cs typeface="Times New Roman" panose="02020603050405020304" pitchFamily="18" charset="0"/>
              </a:rPr>
              <a:t>Noslēgtās</a:t>
            </a:r>
            <a:r>
              <a:rPr lang="lv-LV" sz="1200" baseline="0">
                <a:latin typeface="Times New Roman" panose="02020603050405020304" pitchFamily="18" charset="0"/>
                <a:cs typeface="Times New Roman" panose="02020603050405020304" pitchFamily="18" charset="0"/>
              </a:rPr>
              <a:t> līgumsummas un vidējās vērtības dinamika pēc iepirkumu veidiem</a:t>
            </a:r>
            <a:endParaRPr lang="lv-LV" sz="1200">
              <a:latin typeface="Times New Roman" panose="02020603050405020304" pitchFamily="18" charset="0"/>
              <a:cs typeface="Times New Roman" panose="02020603050405020304" pitchFamily="18" charset="0"/>
            </a:endParaRPr>
          </a:p>
        </c:rich>
      </c:tx>
      <c:overlay val="0"/>
      <c:spPr>
        <a:noFill/>
        <a:ln>
          <a:noFill/>
        </a:ln>
        <a:effectLst/>
      </c:spPr>
      <c:txPr>
        <a:bodyPr rot="0" spcFirstLastPara="1" vertOverflow="ellipsis" vert="horz" wrap="square" anchor="ctr" anchorCtr="1"/>
        <a:lstStyle/>
        <a:p>
          <a:pPr>
            <a:defRPr sz="1200" b="1" i="0" u="none" strike="noStrike" kern="1200" baseline="0">
              <a:solidFill>
                <a:schemeClr val="tx1">
                  <a:lumMod val="65000"/>
                  <a:lumOff val="35000"/>
                </a:schemeClr>
              </a:solidFill>
              <a:latin typeface="Times New Roman" panose="02020603050405020304" pitchFamily="18" charset="0"/>
              <a:ea typeface="+mn-ea"/>
              <a:cs typeface="Times New Roman" panose="02020603050405020304" pitchFamily="18" charset="0"/>
            </a:defRPr>
          </a:pPr>
          <a:endParaRPr lang="lv-LV"/>
        </a:p>
      </c:txPr>
    </c:title>
    <c:autoTitleDeleted val="0"/>
    <c:plotArea>
      <c:layout>
        <c:manualLayout>
          <c:layoutTarget val="inner"/>
          <c:xMode val="edge"/>
          <c:yMode val="edge"/>
          <c:x val="8.3849736692705484E-2"/>
          <c:y val="0.11598391043536062"/>
          <c:w val="0.81546957895535677"/>
          <c:h val="0.72135127746729255"/>
        </c:manualLayout>
      </c:layout>
      <c:barChart>
        <c:barDir val="col"/>
        <c:grouping val="clustered"/>
        <c:varyColors val="0"/>
        <c:ser>
          <c:idx val="0"/>
          <c:order val="0"/>
          <c:tx>
            <c:strRef>
              <c:f>Zem_Tab_Dinamika!$A$53:$D$53</c:f>
              <c:strCache>
                <c:ptCount val="4"/>
                <c:pt idx="0">
                  <c:v>Būvdarbu iepirkumi (milj.EUR)</c:v>
                </c:pt>
              </c:strCache>
            </c:strRef>
          </c:tx>
          <c:spPr>
            <a:solidFill>
              <a:schemeClr val="accent5">
                <a:lumMod val="60000"/>
                <a:lumOff val="40000"/>
              </a:schemeClr>
            </a:soli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Zem_Tab_Dinamika!$E$52:$M$52</c:f>
              <c:strCache>
                <c:ptCount val="9"/>
                <c:pt idx="0">
                  <c:v>2010. gads</c:v>
                </c:pt>
                <c:pt idx="1">
                  <c:v>2011. gads</c:v>
                </c:pt>
                <c:pt idx="2">
                  <c:v>2012. gads</c:v>
                </c:pt>
                <c:pt idx="3">
                  <c:v>2013. gads</c:v>
                </c:pt>
                <c:pt idx="4">
                  <c:v>2014. gads</c:v>
                </c:pt>
                <c:pt idx="5">
                  <c:v>2015. gads</c:v>
                </c:pt>
                <c:pt idx="6">
                  <c:v>2016. gads</c:v>
                </c:pt>
                <c:pt idx="7">
                  <c:v>2017. gads</c:v>
                </c:pt>
                <c:pt idx="8">
                  <c:v>2018. gads</c:v>
                </c:pt>
              </c:strCache>
            </c:strRef>
          </c:cat>
          <c:val>
            <c:numRef>
              <c:f>Zem_Tab_Dinamika!$E$53:$M$53</c:f>
              <c:numCache>
                <c:formatCode>0.0</c:formatCode>
                <c:ptCount val="9"/>
                <c:pt idx="0">
                  <c:v>165.6</c:v>
                </c:pt>
                <c:pt idx="1">
                  <c:v>213.3</c:v>
                </c:pt>
                <c:pt idx="2">
                  <c:v>229.7</c:v>
                </c:pt>
                <c:pt idx="3">
                  <c:v>241.8</c:v>
                </c:pt>
                <c:pt idx="4">
                  <c:v>235.2</c:v>
                </c:pt>
                <c:pt idx="5">
                  <c:v>235.9</c:v>
                </c:pt>
                <c:pt idx="6" formatCode="General">
                  <c:v>156.80000000000001</c:v>
                </c:pt>
                <c:pt idx="7" formatCode="General">
                  <c:v>206.1</c:v>
                </c:pt>
                <c:pt idx="8">
                  <c:v>225.8</c:v>
                </c:pt>
              </c:numCache>
            </c:numRef>
          </c:val>
          <c:extLst>
            <c:ext xmlns:c16="http://schemas.microsoft.com/office/drawing/2014/chart" uri="{C3380CC4-5D6E-409C-BE32-E72D297353CC}">
              <c16:uniqueId val="{00000000-A0CC-4505-B948-B3E1A199D4D9}"/>
            </c:ext>
          </c:extLst>
        </c:ser>
        <c:ser>
          <c:idx val="1"/>
          <c:order val="1"/>
          <c:tx>
            <c:strRef>
              <c:f>Zem_Tab_Dinamika!$A$54:$D$54</c:f>
              <c:strCache>
                <c:ptCount val="4"/>
                <c:pt idx="0">
                  <c:v>Preču iepirkumi (milj.EUR)</c:v>
                </c:pt>
              </c:strCache>
            </c:strRef>
          </c:tx>
          <c:spPr>
            <a:solidFill>
              <a:srgbClr val="AAFCB2"/>
            </a:soli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Zem_Tab_Dinamika!$E$52:$M$52</c:f>
              <c:strCache>
                <c:ptCount val="9"/>
                <c:pt idx="0">
                  <c:v>2010. gads</c:v>
                </c:pt>
                <c:pt idx="1">
                  <c:v>2011. gads</c:v>
                </c:pt>
                <c:pt idx="2">
                  <c:v>2012. gads</c:v>
                </c:pt>
                <c:pt idx="3">
                  <c:v>2013. gads</c:v>
                </c:pt>
                <c:pt idx="4">
                  <c:v>2014. gads</c:v>
                </c:pt>
                <c:pt idx="5">
                  <c:v>2015. gads</c:v>
                </c:pt>
                <c:pt idx="6">
                  <c:v>2016. gads</c:v>
                </c:pt>
                <c:pt idx="7">
                  <c:v>2017. gads</c:v>
                </c:pt>
                <c:pt idx="8">
                  <c:v>2018. gads</c:v>
                </c:pt>
              </c:strCache>
            </c:strRef>
          </c:cat>
          <c:val>
            <c:numRef>
              <c:f>Zem_Tab_Dinamika!$E$54:$M$54</c:f>
              <c:numCache>
                <c:formatCode>0.0</c:formatCode>
                <c:ptCount val="9"/>
                <c:pt idx="0">
                  <c:v>128.30000000000001</c:v>
                </c:pt>
                <c:pt idx="1">
                  <c:v>116</c:v>
                </c:pt>
                <c:pt idx="2">
                  <c:v>137.4</c:v>
                </c:pt>
                <c:pt idx="3">
                  <c:v>154.1</c:v>
                </c:pt>
                <c:pt idx="4">
                  <c:v>151.4</c:v>
                </c:pt>
                <c:pt idx="5">
                  <c:v>167.2</c:v>
                </c:pt>
                <c:pt idx="6" formatCode="General">
                  <c:v>176.3</c:v>
                </c:pt>
                <c:pt idx="7" formatCode="General">
                  <c:v>159.69999999999999</c:v>
                </c:pt>
                <c:pt idx="8">
                  <c:v>182.5</c:v>
                </c:pt>
              </c:numCache>
            </c:numRef>
          </c:val>
          <c:extLst>
            <c:ext xmlns:c16="http://schemas.microsoft.com/office/drawing/2014/chart" uri="{C3380CC4-5D6E-409C-BE32-E72D297353CC}">
              <c16:uniqueId val="{00000001-A0CC-4505-B948-B3E1A199D4D9}"/>
            </c:ext>
          </c:extLst>
        </c:ser>
        <c:ser>
          <c:idx val="2"/>
          <c:order val="2"/>
          <c:tx>
            <c:strRef>
              <c:f>Zem_Tab_Dinamika!$A$55:$D$55</c:f>
              <c:strCache>
                <c:ptCount val="4"/>
                <c:pt idx="0">
                  <c:v>Pakalpojumu iepirkumi (milj.EUR)</c:v>
                </c:pt>
              </c:strCache>
            </c:strRef>
          </c:tx>
          <c:spPr>
            <a:solidFill>
              <a:srgbClr val="FF7C80"/>
            </a:soli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Zem_Tab_Dinamika!$E$52:$M$52</c:f>
              <c:strCache>
                <c:ptCount val="9"/>
                <c:pt idx="0">
                  <c:v>2010. gads</c:v>
                </c:pt>
                <c:pt idx="1">
                  <c:v>2011. gads</c:v>
                </c:pt>
                <c:pt idx="2">
                  <c:v>2012. gads</c:v>
                </c:pt>
                <c:pt idx="3">
                  <c:v>2013. gads</c:v>
                </c:pt>
                <c:pt idx="4">
                  <c:v>2014. gads</c:v>
                </c:pt>
                <c:pt idx="5">
                  <c:v>2015. gads</c:v>
                </c:pt>
                <c:pt idx="6">
                  <c:v>2016. gads</c:v>
                </c:pt>
                <c:pt idx="7">
                  <c:v>2017. gads</c:v>
                </c:pt>
                <c:pt idx="8">
                  <c:v>2018. gads</c:v>
                </c:pt>
              </c:strCache>
            </c:strRef>
          </c:cat>
          <c:val>
            <c:numRef>
              <c:f>Zem_Tab_Dinamika!$E$55:$M$55</c:f>
              <c:numCache>
                <c:formatCode>0.0</c:formatCode>
                <c:ptCount val="9"/>
                <c:pt idx="0">
                  <c:v>130.80000000000001</c:v>
                </c:pt>
                <c:pt idx="1">
                  <c:v>135.4</c:v>
                </c:pt>
                <c:pt idx="2">
                  <c:v>138.30000000000001</c:v>
                </c:pt>
                <c:pt idx="3">
                  <c:v>121.8</c:v>
                </c:pt>
                <c:pt idx="4">
                  <c:v>303.8</c:v>
                </c:pt>
                <c:pt idx="5">
                  <c:v>399.5</c:v>
                </c:pt>
                <c:pt idx="6" formatCode="General">
                  <c:v>426.5</c:v>
                </c:pt>
                <c:pt idx="7" formatCode="General">
                  <c:v>280.60000000000002</c:v>
                </c:pt>
                <c:pt idx="8">
                  <c:v>232.1</c:v>
                </c:pt>
              </c:numCache>
            </c:numRef>
          </c:val>
          <c:extLst>
            <c:ext xmlns:c16="http://schemas.microsoft.com/office/drawing/2014/chart" uri="{C3380CC4-5D6E-409C-BE32-E72D297353CC}">
              <c16:uniqueId val="{00000002-A0CC-4505-B948-B3E1A199D4D9}"/>
            </c:ext>
          </c:extLst>
        </c:ser>
        <c:dLbls>
          <c:showLegendKey val="0"/>
          <c:showVal val="0"/>
          <c:showCatName val="0"/>
          <c:showSerName val="0"/>
          <c:showPercent val="0"/>
          <c:showBubbleSize val="0"/>
        </c:dLbls>
        <c:gapWidth val="219"/>
        <c:overlap val="-27"/>
        <c:axId val="187021184"/>
        <c:axId val="187019264"/>
      </c:barChart>
      <c:lineChart>
        <c:grouping val="standard"/>
        <c:varyColors val="0"/>
        <c:ser>
          <c:idx val="3"/>
          <c:order val="3"/>
          <c:tx>
            <c:strRef>
              <c:f>Zem_Tab_Dinamika!$A$56:$D$56</c:f>
              <c:strCache>
                <c:ptCount val="4"/>
                <c:pt idx="0">
                  <c:v>Būvdarbu iepirkumu vidējā vērtība (EUR)</c:v>
                </c:pt>
              </c:strCache>
            </c:strRef>
          </c:tx>
          <c:spPr>
            <a:ln w="34925" cap="rnd">
              <a:solidFill>
                <a:schemeClr val="accent5">
                  <a:lumMod val="60000"/>
                  <a:lumOff val="40000"/>
                </a:schemeClr>
              </a:solidFill>
              <a:round/>
            </a:ln>
            <a:effectLst>
              <a:outerShdw blurRad="57150" dist="19050" dir="5400000" algn="ctr" rotWithShape="0">
                <a:srgbClr val="000000">
                  <a:alpha val="63000"/>
                </a:srgbClr>
              </a:outerShdw>
            </a:effectLst>
          </c:spPr>
          <c:marker>
            <c:symbol val="none"/>
          </c:marker>
          <c:dLbls>
            <c:spPr>
              <a:solidFill>
                <a:schemeClr val="accent5">
                  <a:lumMod val="60000"/>
                  <a:lumOff val="40000"/>
                </a:schemeClr>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Zem_Tab_Dinamika!$E$52:$M$52</c:f>
              <c:strCache>
                <c:ptCount val="9"/>
                <c:pt idx="0">
                  <c:v>2010. gads</c:v>
                </c:pt>
                <c:pt idx="1">
                  <c:v>2011. gads</c:v>
                </c:pt>
                <c:pt idx="2">
                  <c:v>2012. gads</c:v>
                </c:pt>
                <c:pt idx="3">
                  <c:v>2013. gads</c:v>
                </c:pt>
                <c:pt idx="4">
                  <c:v>2014. gads</c:v>
                </c:pt>
                <c:pt idx="5">
                  <c:v>2015. gads</c:v>
                </c:pt>
                <c:pt idx="6">
                  <c:v>2016. gads</c:v>
                </c:pt>
                <c:pt idx="7">
                  <c:v>2017. gads</c:v>
                </c:pt>
                <c:pt idx="8">
                  <c:v>2018. gads</c:v>
                </c:pt>
              </c:strCache>
            </c:strRef>
          </c:cat>
          <c:val>
            <c:numRef>
              <c:f>Zem_Tab_Dinamika!$E$56:$M$56</c:f>
              <c:numCache>
                <c:formatCode>#,##0</c:formatCode>
                <c:ptCount val="9"/>
                <c:pt idx="0">
                  <c:v>93386</c:v>
                </c:pt>
                <c:pt idx="1">
                  <c:v>92613</c:v>
                </c:pt>
                <c:pt idx="2">
                  <c:v>41408</c:v>
                </c:pt>
                <c:pt idx="3">
                  <c:v>43826</c:v>
                </c:pt>
                <c:pt idx="4">
                  <c:v>44360</c:v>
                </c:pt>
                <c:pt idx="5">
                  <c:v>46955</c:v>
                </c:pt>
                <c:pt idx="6">
                  <c:v>27756</c:v>
                </c:pt>
                <c:pt idx="7">
                  <c:v>33764</c:v>
                </c:pt>
                <c:pt idx="8">
                  <c:v>43345.851631477926</c:v>
                </c:pt>
              </c:numCache>
            </c:numRef>
          </c:val>
          <c:smooth val="0"/>
          <c:extLst>
            <c:ext xmlns:c16="http://schemas.microsoft.com/office/drawing/2014/chart" uri="{C3380CC4-5D6E-409C-BE32-E72D297353CC}">
              <c16:uniqueId val="{00000003-A0CC-4505-B948-B3E1A199D4D9}"/>
            </c:ext>
          </c:extLst>
        </c:ser>
        <c:ser>
          <c:idx val="4"/>
          <c:order val="4"/>
          <c:tx>
            <c:strRef>
              <c:f>Zem_Tab_Dinamika!$A$57:$D$57</c:f>
              <c:strCache>
                <c:ptCount val="4"/>
                <c:pt idx="0">
                  <c:v>Preču iepirkumu vidējā vērtība (EUR)</c:v>
                </c:pt>
              </c:strCache>
            </c:strRef>
          </c:tx>
          <c:spPr>
            <a:ln w="34925" cap="rnd">
              <a:solidFill>
                <a:srgbClr val="AAFCB2"/>
              </a:solidFill>
              <a:round/>
            </a:ln>
            <a:effectLst>
              <a:outerShdw blurRad="57150" dist="19050" dir="5400000" algn="ctr" rotWithShape="0">
                <a:srgbClr val="000000">
                  <a:alpha val="63000"/>
                </a:srgbClr>
              </a:outerShdw>
            </a:effectLst>
          </c:spPr>
          <c:marker>
            <c:symbol val="none"/>
          </c:marker>
          <c:dLbls>
            <c:spPr>
              <a:solidFill>
                <a:srgbClr val="AAFCB2"/>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dLblPos val="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Zem_Tab_Dinamika!$E$52:$M$52</c:f>
              <c:strCache>
                <c:ptCount val="9"/>
                <c:pt idx="0">
                  <c:v>2010. gads</c:v>
                </c:pt>
                <c:pt idx="1">
                  <c:v>2011. gads</c:v>
                </c:pt>
                <c:pt idx="2">
                  <c:v>2012. gads</c:v>
                </c:pt>
                <c:pt idx="3">
                  <c:v>2013. gads</c:v>
                </c:pt>
                <c:pt idx="4">
                  <c:v>2014. gads</c:v>
                </c:pt>
                <c:pt idx="5">
                  <c:v>2015. gads</c:v>
                </c:pt>
                <c:pt idx="6">
                  <c:v>2016. gads</c:v>
                </c:pt>
                <c:pt idx="7">
                  <c:v>2017. gads</c:v>
                </c:pt>
                <c:pt idx="8">
                  <c:v>2018. gads</c:v>
                </c:pt>
              </c:strCache>
            </c:strRef>
          </c:cat>
          <c:val>
            <c:numRef>
              <c:f>Zem_Tab_Dinamika!$E$57:$M$57</c:f>
              <c:numCache>
                <c:formatCode>#,##0</c:formatCode>
                <c:ptCount val="9"/>
                <c:pt idx="0">
                  <c:v>3443</c:v>
                </c:pt>
                <c:pt idx="1">
                  <c:v>4130</c:v>
                </c:pt>
                <c:pt idx="2">
                  <c:v>3681</c:v>
                </c:pt>
                <c:pt idx="3">
                  <c:v>4292</c:v>
                </c:pt>
                <c:pt idx="4">
                  <c:v>3725</c:v>
                </c:pt>
                <c:pt idx="5">
                  <c:v>2320</c:v>
                </c:pt>
                <c:pt idx="6">
                  <c:v>2611</c:v>
                </c:pt>
                <c:pt idx="7">
                  <c:v>2220</c:v>
                </c:pt>
                <c:pt idx="8">
                  <c:v>2514.4384488221517</c:v>
                </c:pt>
              </c:numCache>
            </c:numRef>
          </c:val>
          <c:smooth val="0"/>
          <c:extLst>
            <c:ext xmlns:c16="http://schemas.microsoft.com/office/drawing/2014/chart" uri="{C3380CC4-5D6E-409C-BE32-E72D297353CC}">
              <c16:uniqueId val="{00000004-A0CC-4505-B948-B3E1A199D4D9}"/>
            </c:ext>
          </c:extLst>
        </c:ser>
        <c:ser>
          <c:idx val="5"/>
          <c:order val="5"/>
          <c:tx>
            <c:strRef>
              <c:f>Zem_Tab_Dinamika!$A$58:$D$58</c:f>
              <c:strCache>
                <c:ptCount val="4"/>
                <c:pt idx="0">
                  <c:v>Pakalpojumu iepirkumu vidējā vērtība (EUR)</c:v>
                </c:pt>
              </c:strCache>
            </c:strRef>
          </c:tx>
          <c:spPr>
            <a:ln w="34925" cap="rnd">
              <a:solidFill>
                <a:srgbClr val="FF7C80"/>
              </a:solidFill>
              <a:round/>
            </a:ln>
            <a:effectLst>
              <a:outerShdw blurRad="57150" dist="19050" dir="5400000" algn="ctr" rotWithShape="0">
                <a:srgbClr val="000000">
                  <a:alpha val="63000"/>
                </a:srgbClr>
              </a:outerShdw>
            </a:effectLst>
          </c:spPr>
          <c:marker>
            <c:symbol val="none"/>
          </c:marker>
          <c:dLbls>
            <c:spPr>
              <a:solidFill>
                <a:srgbClr val="FF7C80"/>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Zem_Tab_Dinamika!$E$52:$M$52</c:f>
              <c:strCache>
                <c:ptCount val="9"/>
                <c:pt idx="0">
                  <c:v>2010. gads</c:v>
                </c:pt>
                <c:pt idx="1">
                  <c:v>2011. gads</c:v>
                </c:pt>
                <c:pt idx="2">
                  <c:v>2012. gads</c:v>
                </c:pt>
                <c:pt idx="3">
                  <c:v>2013. gads</c:v>
                </c:pt>
                <c:pt idx="4">
                  <c:v>2014. gads</c:v>
                </c:pt>
                <c:pt idx="5">
                  <c:v>2015. gads</c:v>
                </c:pt>
                <c:pt idx="6">
                  <c:v>2016. gads</c:v>
                </c:pt>
                <c:pt idx="7">
                  <c:v>2017. gads</c:v>
                </c:pt>
                <c:pt idx="8">
                  <c:v>2018. gads</c:v>
                </c:pt>
              </c:strCache>
            </c:strRef>
          </c:cat>
          <c:val>
            <c:numRef>
              <c:f>Zem_Tab_Dinamika!$E$58:$M$58</c:f>
              <c:numCache>
                <c:formatCode>#,##0</c:formatCode>
                <c:ptCount val="9"/>
                <c:pt idx="0">
                  <c:v>5926</c:v>
                </c:pt>
                <c:pt idx="1">
                  <c:v>7341</c:v>
                </c:pt>
                <c:pt idx="2">
                  <c:v>4429</c:v>
                </c:pt>
                <c:pt idx="3">
                  <c:v>4337</c:v>
                </c:pt>
                <c:pt idx="4">
                  <c:v>10238</c:v>
                </c:pt>
                <c:pt idx="5">
                  <c:v>6206</c:v>
                </c:pt>
                <c:pt idx="6">
                  <c:v>6664</c:v>
                </c:pt>
                <c:pt idx="7">
                  <c:v>4290</c:v>
                </c:pt>
                <c:pt idx="8">
                  <c:v>3435.8294736530579</c:v>
                </c:pt>
              </c:numCache>
            </c:numRef>
          </c:val>
          <c:smooth val="0"/>
          <c:extLst>
            <c:ext xmlns:c16="http://schemas.microsoft.com/office/drawing/2014/chart" uri="{C3380CC4-5D6E-409C-BE32-E72D297353CC}">
              <c16:uniqueId val="{00000005-A0CC-4505-B948-B3E1A199D4D9}"/>
            </c:ext>
          </c:extLst>
        </c:ser>
        <c:dLbls>
          <c:showLegendKey val="0"/>
          <c:showVal val="0"/>
          <c:showCatName val="0"/>
          <c:showSerName val="0"/>
          <c:showPercent val="0"/>
          <c:showBubbleSize val="0"/>
        </c:dLbls>
        <c:marker val="1"/>
        <c:smooth val="0"/>
        <c:axId val="187013376"/>
        <c:axId val="187011456"/>
      </c:lineChart>
      <c:valAx>
        <c:axId val="187011456"/>
        <c:scaling>
          <c:orientation val="minMax"/>
        </c:scaling>
        <c:delete val="0"/>
        <c:axPos val="r"/>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r>
                  <a:rPr lang="lv-LV"/>
                  <a:t>Noslēgtā līgumu summa (milj.EUR)</a:t>
                </a:r>
              </a:p>
            </c:rich>
          </c:tx>
          <c:overlay val="0"/>
          <c:spPr>
            <a:noFill/>
            <a:ln>
              <a:noFill/>
            </a:ln>
            <a:effectLst/>
          </c:spPr>
          <c:txPr>
            <a:bodyPr rot="-54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187013376"/>
        <c:crosses val="max"/>
        <c:crossBetween val="between"/>
      </c:valAx>
      <c:catAx>
        <c:axId val="187013376"/>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187011456"/>
        <c:crosses val="autoZero"/>
        <c:auto val="1"/>
        <c:lblAlgn val="ctr"/>
        <c:lblOffset val="100"/>
        <c:noMultiLvlLbl val="0"/>
      </c:catAx>
      <c:valAx>
        <c:axId val="187019264"/>
        <c:scaling>
          <c:orientation val="minMax"/>
        </c:scaling>
        <c:delete val="0"/>
        <c:axPos val="l"/>
        <c:title>
          <c:tx>
            <c:rich>
              <a:bodyPr rot="-54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r>
                  <a:rPr lang="lv-LV"/>
                  <a:t>Vidējā līgumu summa (EUR)</a:t>
                </a:r>
              </a:p>
            </c:rich>
          </c:tx>
          <c:overlay val="0"/>
          <c:spPr>
            <a:noFill/>
            <a:ln>
              <a:noFill/>
            </a:ln>
            <a:effectLst/>
          </c:spPr>
          <c:txPr>
            <a:bodyPr rot="-54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title>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187021184"/>
        <c:crosses val="autoZero"/>
        <c:crossBetween val="between"/>
      </c:valAx>
      <c:catAx>
        <c:axId val="187021184"/>
        <c:scaling>
          <c:orientation val="minMax"/>
        </c:scaling>
        <c:delete val="1"/>
        <c:axPos val="b"/>
        <c:numFmt formatCode="General" sourceLinked="1"/>
        <c:majorTickMark val="none"/>
        <c:minorTickMark val="none"/>
        <c:tickLblPos val="nextTo"/>
        <c:crossAx val="187019264"/>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v-LV"/>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v-LV"/>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lv-LV" baseline="0">
                <a:latin typeface="Times New Roman" panose="02020603050405020304" pitchFamily="18" charset="0"/>
              </a:rPr>
              <a:t>Izņēmumu dinamika</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lv-LV"/>
        </a:p>
      </c:txPr>
    </c:title>
    <c:autoTitleDeleted val="0"/>
    <c:plotArea>
      <c:layout/>
      <c:barChart>
        <c:barDir val="col"/>
        <c:grouping val="clustered"/>
        <c:varyColors val="0"/>
        <c:ser>
          <c:idx val="2"/>
          <c:order val="2"/>
          <c:tx>
            <c:strRef>
              <c:f>Izņēmumi!$AB$4</c:f>
              <c:strCache>
                <c:ptCount val="1"/>
                <c:pt idx="0">
                  <c:v>Noslēgto līgumu summa (milj.EUR)</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Izņēmumi!$Y$5:$Y$11</c:f>
              <c:numCache>
                <c:formatCode>General</c:formatCode>
                <c:ptCount val="7"/>
                <c:pt idx="0">
                  <c:v>2012</c:v>
                </c:pt>
                <c:pt idx="1">
                  <c:v>2013</c:v>
                </c:pt>
                <c:pt idx="2">
                  <c:v>2014</c:v>
                </c:pt>
                <c:pt idx="3">
                  <c:v>2015</c:v>
                </c:pt>
                <c:pt idx="4">
                  <c:v>2016</c:v>
                </c:pt>
                <c:pt idx="5">
                  <c:v>2017</c:v>
                </c:pt>
                <c:pt idx="6">
                  <c:v>2018</c:v>
                </c:pt>
              </c:numCache>
            </c:numRef>
          </c:cat>
          <c:val>
            <c:numRef>
              <c:f>Izņēmumi!$AB$5:$AB$11</c:f>
              <c:numCache>
                <c:formatCode>#\ ##0.0</c:formatCode>
                <c:ptCount val="7"/>
                <c:pt idx="0">
                  <c:v>307.912305</c:v>
                </c:pt>
                <c:pt idx="1">
                  <c:v>50.011688999999997</c:v>
                </c:pt>
                <c:pt idx="2">
                  <c:v>268.50295699999998</c:v>
                </c:pt>
                <c:pt idx="3">
                  <c:v>126.51613500000001</c:v>
                </c:pt>
                <c:pt idx="4">
                  <c:v>121.4</c:v>
                </c:pt>
                <c:pt idx="5">
                  <c:v>314.424038</c:v>
                </c:pt>
                <c:pt idx="6">
                  <c:v>210.8</c:v>
                </c:pt>
              </c:numCache>
            </c:numRef>
          </c:val>
          <c:extLst>
            <c:ext xmlns:c16="http://schemas.microsoft.com/office/drawing/2014/chart" uri="{C3380CC4-5D6E-409C-BE32-E72D297353CC}">
              <c16:uniqueId val="{00000002-01E6-435F-8951-8F60B579F001}"/>
            </c:ext>
          </c:extLst>
        </c:ser>
        <c:dLbls>
          <c:showLegendKey val="0"/>
          <c:showVal val="0"/>
          <c:showCatName val="0"/>
          <c:showSerName val="0"/>
          <c:showPercent val="0"/>
          <c:showBubbleSize val="0"/>
        </c:dLbls>
        <c:gapWidth val="219"/>
        <c:axId val="154482944"/>
        <c:axId val="154481408"/>
      </c:barChart>
      <c:lineChart>
        <c:grouping val="standard"/>
        <c:varyColors val="0"/>
        <c:ser>
          <c:idx val="0"/>
          <c:order val="0"/>
          <c:tx>
            <c:strRef>
              <c:f>Izņēmumi!$Z$4</c:f>
              <c:strCache>
                <c:ptCount val="1"/>
                <c:pt idx="0">
                  <c:v>Pakalpojumu sniedzēju skaits, kurš piemērojis izņēmumus</c:v>
                </c:pt>
              </c:strCache>
            </c:strRef>
          </c:tx>
          <c:spPr>
            <a:ln w="28575" cap="rnd">
              <a:solidFill>
                <a:schemeClr val="accent1"/>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Izņēmumi!$Y$5:$Y$11</c:f>
              <c:numCache>
                <c:formatCode>General</c:formatCode>
                <c:ptCount val="7"/>
                <c:pt idx="0">
                  <c:v>2012</c:v>
                </c:pt>
                <c:pt idx="1">
                  <c:v>2013</c:v>
                </c:pt>
                <c:pt idx="2">
                  <c:v>2014</c:v>
                </c:pt>
                <c:pt idx="3">
                  <c:v>2015</c:v>
                </c:pt>
                <c:pt idx="4">
                  <c:v>2016</c:v>
                </c:pt>
                <c:pt idx="5">
                  <c:v>2017</c:v>
                </c:pt>
                <c:pt idx="6">
                  <c:v>2018</c:v>
                </c:pt>
              </c:numCache>
            </c:numRef>
          </c:cat>
          <c:val>
            <c:numRef>
              <c:f>Izņēmumi!$Z$5:$Z$11</c:f>
              <c:numCache>
                <c:formatCode>General</c:formatCode>
                <c:ptCount val="7"/>
                <c:pt idx="2">
                  <c:v>41</c:v>
                </c:pt>
                <c:pt idx="3">
                  <c:v>43</c:v>
                </c:pt>
                <c:pt idx="4">
                  <c:v>48</c:v>
                </c:pt>
                <c:pt idx="5">
                  <c:v>50</c:v>
                </c:pt>
                <c:pt idx="6">
                  <c:v>48</c:v>
                </c:pt>
              </c:numCache>
            </c:numRef>
          </c:val>
          <c:smooth val="0"/>
          <c:extLst>
            <c:ext xmlns:c16="http://schemas.microsoft.com/office/drawing/2014/chart" uri="{C3380CC4-5D6E-409C-BE32-E72D297353CC}">
              <c16:uniqueId val="{00000000-01E6-435F-8951-8F60B579F001}"/>
            </c:ext>
          </c:extLst>
        </c:ser>
        <c:ser>
          <c:idx val="1"/>
          <c:order val="1"/>
          <c:tx>
            <c:strRef>
              <c:f>Izņēmumi!$AA$4</c:f>
              <c:strCache>
                <c:ptCount val="1"/>
                <c:pt idx="0">
                  <c:v>Noslēgto līgumu skaits</c:v>
                </c:pt>
              </c:strCache>
            </c:strRef>
          </c:tx>
          <c:spPr>
            <a:ln w="28575" cap="rnd">
              <a:solidFill>
                <a:schemeClr val="accent2"/>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Izņēmumi!$Y$5:$Y$11</c:f>
              <c:numCache>
                <c:formatCode>General</c:formatCode>
                <c:ptCount val="7"/>
                <c:pt idx="0">
                  <c:v>2012</c:v>
                </c:pt>
                <c:pt idx="1">
                  <c:v>2013</c:v>
                </c:pt>
                <c:pt idx="2">
                  <c:v>2014</c:v>
                </c:pt>
                <c:pt idx="3">
                  <c:v>2015</c:v>
                </c:pt>
                <c:pt idx="4">
                  <c:v>2016</c:v>
                </c:pt>
                <c:pt idx="5">
                  <c:v>2017</c:v>
                </c:pt>
                <c:pt idx="6">
                  <c:v>2018</c:v>
                </c:pt>
              </c:numCache>
            </c:numRef>
          </c:cat>
          <c:val>
            <c:numRef>
              <c:f>Izņēmumi!$AA$5:$AA$11</c:f>
              <c:numCache>
                <c:formatCode>General</c:formatCode>
                <c:ptCount val="7"/>
                <c:pt idx="0">
                  <c:v>71</c:v>
                </c:pt>
                <c:pt idx="1">
                  <c:v>81</c:v>
                </c:pt>
                <c:pt idx="2">
                  <c:v>164</c:v>
                </c:pt>
                <c:pt idx="3">
                  <c:v>188</c:v>
                </c:pt>
                <c:pt idx="4">
                  <c:v>246</c:v>
                </c:pt>
                <c:pt idx="5">
                  <c:v>352</c:v>
                </c:pt>
                <c:pt idx="6">
                  <c:v>432</c:v>
                </c:pt>
              </c:numCache>
            </c:numRef>
          </c:val>
          <c:smooth val="0"/>
          <c:extLst>
            <c:ext xmlns:c16="http://schemas.microsoft.com/office/drawing/2014/chart" uri="{C3380CC4-5D6E-409C-BE32-E72D297353CC}">
              <c16:uniqueId val="{00000001-01E6-435F-8951-8F60B579F001}"/>
            </c:ext>
          </c:extLst>
        </c:ser>
        <c:ser>
          <c:idx val="3"/>
          <c:order val="3"/>
          <c:tx>
            <c:strRef>
              <c:f>Izņēmumi!$AC$4</c:f>
              <c:strCache>
                <c:ptCount val="1"/>
                <c:pt idx="0">
                  <c:v>Vidējā līguma vērtība, milj.EUR</c:v>
                </c:pt>
              </c:strCache>
            </c:strRef>
          </c:tx>
          <c:spPr>
            <a:ln w="28575" cap="rnd">
              <a:solidFill>
                <a:schemeClr val="accent4"/>
              </a:solidFill>
              <a:round/>
            </a:ln>
            <a:effectLst/>
          </c:spPr>
          <c:marker>
            <c:symbol val="diamond"/>
            <c:size val="5"/>
            <c:spPr>
              <a:solidFill>
                <a:schemeClr val="accent4">
                  <a:lumMod val="75000"/>
                </a:schemeClr>
              </a:solidFill>
              <a:ln w="9525">
                <a:solidFill>
                  <a:schemeClr val="accent4"/>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Izņēmumi!$Y$5:$Y$11</c:f>
              <c:numCache>
                <c:formatCode>General</c:formatCode>
                <c:ptCount val="7"/>
                <c:pt idx="0">
                  <c:v>2012</c:v>
                </c:pt>
                <c:pt idx="1">
                  <c:v>2013</c:v>
                </c:pt>
                <c:pt idx="2">
                  <c:v>2014</c:v>
                </c:pt>
                <c:pt idx="3">
                  <c:v>2015</c:v>
                </c:pt>
                <c:pt idx="4">
                  <c:v>2016</c:v>
                </c:pt>
                <c:pt idx="5">
                  <c:v>2017</c:v>
                </c:pt>
                <c:pt idx="6">
                  <c:v>2018</c:v>
                </c:pt>
              </c:numCache>
            </c:numRef>
          </c:cat>
          <c:val>
            <c:numRef>
              <c:f>Izņēmumi!$AC$5:$AC$11</c:f>
              <c:numCache>
                <c:formatCode>#\ ##0.0</c:formatCode>
                <c:ptCount val="7"/>
                <c:pt idx="0">
                  <c:v>4.3367930281690139</c:v>
                </c:pt>
                <c:pt idx="1">
                  <c:v>0.61742825925925926</c:v>
                </c:pt>
                <c:pt idx="2">
                  <c:v>1.6372131524390243</c:v>
                </c:pt>
                <c:pt idx="3">
                  <c:v>0.67295816489361704</c:v>
                </c:pt>
                <c:pt idx="4">
                  <c:v>0.49349593495934962</c:v>
                </c:pt>
                <c:pt idx="5" formatCode="0.0">
                  <c:v>0.8932501079545454</c:v>
                </c:pt>
                <c:pt idx="6">
                  <c:v>0.5</c:v>
                </c:pt>
              </c:numCache>
            </c:numRef>
          </c:val>
          <c:smooth val="0"/>
          <c:extLst>
            <c:ext xmlns:c16="http://schemas.microsoft.com/office/drawing/2014/chart" uri="{C3380CC4-5D6E-409C-BE32-E72D297353CC}">
              <c16:uniqueId val="{00000003-01E6-435F-8951-8F60B579F001}"/>
            </c:ext>
          </c:extLst>
        </c:ser>
        <c:dLbls>
          <c:showLegendKey val="0"/>
          <c:showVal val="0"/>
          <c:showCatName val="0"/>
          <c:showSerName val="0"/>
          <c:showPercent val="0"/>
          <c:showBubbleSize val="0"/>
        </c:dLbls>
        <c:marker val="1"/>
        <c:smooth val="0"/>
        <c:axId val="154469888"/>
        <c:axId val="154471424"/>
      </c:lineChart>
      <c:catAx>
        <c:axId val="1544698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154471424"/>
        <c:crosses val="autoZero"/>
        <c:auto val="1"/>
        <c:lblAlgn val="ctr"/>
        <c:lblOffset val="100"/>
        <c:noMultiLvlLbl val="0"/>
      </c:catAx>
      <c:valAx>
        <c:axId val="15447142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154469888"/>
        <c:crosses val="autoZero"/>
        <c:crossBetween val="between"/>
      </c:valAx>
      <c:valAx>
        <c:axId val="154481408"/>
        <c:scaling>
          <c:orientation val="minMax"/>
        </c:scaling>
        <c:delete val="0"/>
        <c:axPos val="r"/>
        <c:numFmt formatCode="#\ ##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crossAx val="154482944"/>
        <c:crosses val="max"/>
        <c:crossBetween val="between"/>
      </c:valAx>
      <c:catAx>
        <c:axId val="154482944"/>
        <c:scaling>
          <c:orientation val="minMax"/>
        </c:scaling>
        <c:delete val="1"/>
        <c:axPos val="b"/>
        <c:numFmt formatCode="General" sourceLinked="1"/>
        <c:majorTickMark val="out"/>
        <c:minorTickMark val="none"/>
        <c:tickLblPos val="nextTo"/>
        <c:crossAx val="154481408"/>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v-LV"/>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v-LV"/>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lv-LV" sz="1300" b="1">
                <a:latin typeface="Times New Roman" panose="02020603050405020304" pitchFamily="18" charset="0"/>
                <a:cs typeface="Times New Roman" panose="02020603050405020304" pitchFamily="18" charset="0"/>
              </a:rPr>
              <a:t>Izņēmumu noslēgto</a:t>
            </a:r>
            <a:r>
              <a:rPr lang="lv-LV" sz="1300" b="1" baseline="0">
                <a:latin typeface="Times New Roman" panose="02020603050405020304" pitchFamily="18" charset="0"/>
                <a:cs typeface="Times New Roman" panose="02020603050405020304" pitchFamily="18" charset="0"/>
              </a:rPr>
              <a:t> līgumu </a:t>
            </a:r>
            <a:r>
              <a:rPr lang="lv-LV" sz="1300" b="1" baseline="0">
                <a:solidFill>
                  <a:sysClr val="windowText" lastClr="000000"/>
                </a:solidFill>
                <a:latin typeface="Times New Roman" panose="02020603050405020304" pitchFamily="18" charset="0"/>
                <a:cs typeface="Times New Roman" panose="02020603050405020304" pitchFamily="18" charset="0"/>
              </a:rPr>
              <a:t>summu</a:t>
            </a:r>
            <a:r>
              <a:rPr lang="lv-LV" sz="1300" b="1" baseline="0">
                <a:latin typeface="Times New Roman" panose="02020603050405020304" pitchFamily="18" charset="0"/>
                <a:cs typeface="Times New Roman" panose="02020603050405020304" pitchFamily="18" charset="0"/>
              </a:rPr>
              <a:t> </a:t>
            </a:r>
            <a:r>
              <a:rPr lang="en-US" sz="1300" b="1">
                <a:latin typeface="Times New Roman" panose="02020603050405020304" pitchFamily="18" charset="0"/>
                <a:cs typeface="Times New Roman" panose="02020603050405020304" pitchFamily="18" charset="0"/>
              </a:rPr>
              <a:t>(%)</a:t>
            </a:r>
            <a:r>
              <a:rPr lang="lv-LV" sz="1300" b="1">
                <a:latin typeface="Times New Roman" panose="02020603050405020304" pitchFamily="18" charset="0"/>
                <a:cs typeface="Times New Roman" panose="02020603050405020304" pitchFamily="18" charset="0"/>
              </a:rPr>
              <a:t> īpatsvars</a:t>
            </a:r>
            <a:endParaRPr lang="en-US" sz="1300" b="1">
              <a:latin typeface="Times New Roman" panose="02020603050405020304" pitchFamily="18" charset="0"/>
              <a:cs typeface="Times New Roman" panose="02020603050405020304" pitchFamily="18" charset="0"/>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lv-LV"/>
        </a:p>
      </c:txPr>
    </c:title>
    <c:autoTitleDeleted val="0"/>
    <c:plotArea>
      <c:layout>
        <c:manualLayout>
          <c:layoutTarget val="inner"/>
          <c:xMode val="edge"/>
          <c:yMode val="edge"/>
          <c:x val="0.30508697673601659"/>
          <c:y val="0.1594834499854185"/>
          <c:w val="0.30651117700947145"/>
          <c:h val="0.52799868766404201"/>
        </c:manualLayout>
      </c:layout>
      <c:pieChart>
        <c:varyColors val="1"/>
        <c:ser>
          <c:idx val="0"/>
          <c:order val="0"/>
          <c:tx>
            <c:strRef>
              <c:f>Izņēmumi!$W$41</c:f>
              <c:strCache>
                <c:ptCount val="1"/>
                <c:pt idx="0">
                  <c:v>Īpatsvars (%)</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4-952E-4138-9D1B-1BDE81C61E18}"/>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5-952E-4138-9D1B-1BDE81C61E18}"/>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8-952E-4138-9D1B-1BDE81C61E18}"/>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6-952E-4138-9D1B-1BDE81C61E18}"/>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7-952E-4138-9D1B-1BDE81C61E18}"/>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2-952E-4138-9D1B-1BDE81C61E18}"/>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1-952E-4138-9D1B-1BDE81C61E18}"/>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3-952E-4138-9D1B-1BDE81C61E18}"/>
              </c:ext>
            </c:extLst>
          </c:dPt>
          <c:dLbls>
            <c:dLbl>
              <c:idx val="0"/>
              <c:layout>
                <c:manualLayout>
                  <c:x val="-2.1382049870710971E-3"/>
                  <c:y val="-4.9588072324292798E-3"/>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952E-4138-9D1B-1BDE81C61E18}"/>
                </c:ext>
              </c:extLst>
            </c:dLbl>
            <c:dLbl>
              <c:idx val="1"/>
              <c:layout>
                <c:manualLayout>
                  <c:x val="6.1902558037219245E-2"/>
                  <c:y val="-6.7071303587051614E-2"/>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952E-4138-9D1B-1BDE81C61E18}"/>
                </c:ext>
              </c:extLst>
            </c:dLbl>
            <c:dLbl>
              <c:idx val="2"/>
              <c:layout>
                <c:manualLayout>
                  <c:x val="8.0043652902289486E-2"/>
                  <c:y val="2.3731408573928257E-3"/>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952E-4138-9D1B-1BDE81C61E18}"/>
                </c:ext>
              </c:extLst>
            </c:dLbl>
            <c:dLbl>
              <c:idx val="3"/>
              <c:layout>
                <c:manualLayout>
                  <c:x val="6.9312420232616551E-2"/>
                  <c:y val="7.2806940799066786E-2"/>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952E-4138-9D1B-1BDE81C61E18}"/>
                </c:ext>
              </c:extLst>
            </c:dLbl>
            <c:dLbl>
              <c:idx val="4"/>
              <c:layout>
                <c:manualLayout>
                  <c:x val="5.8704985060710507E-2"/>
                  <c:y val="0.1300371828521435"/>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952E-4138-9D1B-1BDE81C61E18}"/>
                </c:ext>
              </c:extLst>
            </c:dLbl>
            <c:dLbl>
              <c:idx val="5"/>
              <c:layout>
                <c:manualLayout>
                  <c:x val="-0.11896960697362939"/>
                  <c:y val="-4.5991178186060078E-2"/>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952E-4138-9D1B-1BDE81C61E18}"/>
                </c:ext>
              </c:extLst>
            </c:dLbl>
            <c:dLbl>
              <c:idx val="6"/>
              <c:layout>
                <c:manualLayout>
                  <c:x val="-8.5283355542816047E-2"/>
                  <c:y val="3.3767133275007504E-3"/>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952E-4138-9D1B-1BDE81C61E18}"/>
                </c:ext>
              </c:extLst>
            </c:dLbl>
            <c:dLbl>
              <c:idx val="7"/>
              <c:layout>
                <c:manualLayout>
                  <c:x val="-3.4200804620249589E-2"/>
                  <c:y val="1.3031860600758239E-2"/>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952E-4138-9D1B-1BDE81C61E18}"/>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Izņēmumi!$V$42:$V$49</c:f>
              <c:strCache>
                <c:ptCount val="8"/>
                <c:pt idx="0">
                  <c:v>10.panta (1)daļas 3.punkts</c:v>
                </c:pt>
                <c:pt idx="1">
                  <c:v>10.panta (1)daļas 4.punkts</c:v>
                </c:pt>
                <c:pt idx="2">
                  <c:v>10.panta (1)daļas 6.punkts</c:v>
                </c:pt>
                <c:pt idx="3">
                  <c:v>10.panta (1)daļas 10.punkts</c:v>
                </c:pt>
                <c:pt idx="4">
                  <c:v>10.panta (1)daļas 15.punkts</c:v>
                </c:pt>
                <c:pt idx="5">
                  <c:v>10.panta (1)daļas 16.punkts</c:v>
                </c:pt>
                <c:pt idx="6">
                  <c:v>10.panta (1)daļas 17.punkts</c:v>
                </c:pt>
                <c:pt idx="7">
                  <c:v>12.pants</c:v>
                </c:pt>
              </c:strCache>
            </c:strRef>
          </c:cat>
          <c:val>
            <c:numRef>
              <c:f>Izņēmumi!$W$42:$W$49</c:f>
              <c:numCache>
                <c:formatCode>0.00%</c:formatCode>
                <c:ptCount val="8"/>
                <c:pt idx="0">
                  <c:v>0.15989999999999999</c:v>
                </c:pt>
                <c:pt idx="1">
                  <c:v>0</c:v>
                </c:pt>
                <c:pt idx="2">
                  <c:v>0</c:v>
                </c:pt>
                <c:pt idx="3">
                  <c:v>2.3699999999999999E-2</c:v>
                </c:pt>
                <c:pt idx="4">
                  <c:v>0</c:v>
                </c:pt>
                <c:pt idx="5">
                  <c:v>0.68200000000000005</c:v>
                </c:pt>
                <c:pt idx="6">
                  <c:v>5.7999999999999996E-3</c:v>
                </c:pt>
                <c:pt idx="7">
                  <c:v>0.12429999999999999</c:v>
                </c:pt>
              </c:numCache>
            </c:numRef>
          </c:val>
          <c:extLst>
            <c:ext xmlns:c16="http://schemas.microsoft.com/office/drawing/2014/chart" uri="{C3380CC4-5D6E-409C-BE32-E72D297353CC}">
              <c16:uniqueId val="{00000000-952E-4138-9D1B-1BDE81C61E18}"/>
            </c:ext>
          </c:extLst>
        </c:ser>
        <c:dLbls>
          <c:showLegendKey val="0"/>
          <c:showVal val="0"/>
          <c:showCatName val="0"/>
          <c:showSerName val="0"/>
          <c:showPercent val="0"/>
          <c:showBubbleSize val="0"/>
          <c:showLeaderLines val="1"/>
        </c:dLbls>
        <c:firstSliceAng val="0"/>
      </c:pieChart>
      <c:spPr>
        <a:noFill/>
        <a:ln>
          <a:noFill/>
        </a:ln>
        <a:effectLst/>
      </c:spPr>
    </c:plotArea>
    <c:legend>
      <c:legendPos val="b"/>
      <c:layout>
        <c:manualLayout>
          <c:xMode val="edge"/>
          <c:yMode val="edge"/>
          <c:x val="0"/>
          <c:y val="0.76851633129192187"/>
          <c:w val="0.9144540682414698"/>
          <c:h val="0.23148366870807813"/>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v-LV"/>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lv-LV"/>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lv-LV" sz="1300" b="1">
                <a:latin typeface="Times New Roman" panose="02020603050405020304" pitchFamily="18" charset="0"/>
                <a:cs typeface="Times New Roman" panose="02020603050405020304" pitchFamily="18" charset="0"/>
              </a:rPr>
              <a:t>Izņēmumu</a:t>
            </a:r>
            <a:r>
              <a:rPr lang="lv-LV" sz="1300" b="1" baseline="0">
                <a:latin typeface="Times New Roman" panose="02020603050405020304" pitchFamily="18" charset="0"/>
                <a:cs typeface="Times New Roman" panose="02020603050405020304" pitchFamily="18" charset="0"/>
              </a:rPr>
              <a:t> noslēgto līgumu skaita (%) īpatsvars</a:t>
            </a:r>
            <a:endParaRPr lang="en-US" sz="1300" b="1">
              <a:latin typeface="Times New Roman" panose="02020603050405020304" pitchFamily="18" charset="0"/>
              <a:cs typeface="Times New Roman" panose="02020603050405020304" pitchFamily="18" charset="0"/>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lv-LV"/>
        </a:p>
      </c:txPr>
    </c:title>
    <c:autoTitleDeleted val="0"/>
    <c:plotArea>
      <c:layout/>
      <c:pieChart>
        <c:varyColors val="1"/>
        <c:ser>
          <c:idx val="0"/>
          <c:order val="0"/>
          <c:tx>
            <c:strRef>
              <c:f>Izņēmumi!$AD$41</c:f>
              <c:strCache>
                <c:ptCount val="1"/>
                <c:pt idx="0">
                  <c:v>Īpatsvars (%)</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2-B207-43BE-8C7A-972CCF16268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5933-4A3C-B2BC-D9566ABA98CE}"/>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6-B207-43BE-8C7A-972CCF16268A}"/>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5933-4A3C-B2BC-D9566ABA98CE}"/>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1-B207-43BE-8C7A-972CCF16268A}"/>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5-B207-43BE-8C7A-972CCF16268A}"/>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4-B207-43BE-8C7A-972CCF16268A}"/>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3-B207-43BE-8C7A-972CCF16268A}"/>
              </c:ext>
            </c:extLst>
          </c:dPt>
          <c:dLbls>
            <c:dLbl>
              <c:idx val="0"/>
              <c:layout>
                <c:manualLayout>
                  <c:x val="-0.18778882327209098"/>
                  <c:y val="3.9155001458151062E-3"/>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207-43BE-8C7A-972CCF16268A}"/>
                </c:ext>
              </c:extLst>
            </c:dLbl>
            <c:dLbl>
              <c:idx val="2"/>
              <c:layout>
                <c:manualLayout>
                  <c:x val="-8.9074803149606294E-3"/>
                  <c:y val="-2.5494313210848645E-2"/>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B207-43BE-8C7A-972CCF16268A}"/>
                </c:ext>
              </c:extLst>
            </c:dLbl>
            <c:dLbl>
              <c:idx val="4"/>
              <c:layout>
                <c:manualLayout>
                  <c:x val="5.7372922134733155E-2"/>
                  <c:y val="5.550051035287256E-2"/>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207-43BE-8C7A-972CCF16268A}"/>
                </c:ext>
              </c:extLst>
            </c:dLbl>
            <c:dLbl>
              <c:idx val="5"/>
              <c:layout>
                <c:manualLayout>
                  <c:x val="2.0348097112860893E-2"/>
                  <c:y val="1.6223024205307669E-2"/>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B207-43BE-8C7A-972CCF16268A}"/>
                </c:ext>
              </c:extLst>
            </c:dLbl>
            <c:dLbl>
              <c:idx val="6"/>
              <c:layout>
                <c:manualLayout>
                  <c:x val="-5.0883530183727037E-2"/>
                  <c:y val="8.5006561679790028E-3"/>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B207-43BE-8C7A-972CCF16268A}"/>
                </c:ext>
              </c:extLst>
            </c:dLbl>
            <c:dLbl>
              <c:idx val="7"/>
              <c:layout>
                <c:manualLayout>
                  <c:x val="-6.63426290463692E-2"/>
                  <c:y val="6.3990959463400401E-2"/>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B207-43BE-8C7A-972CCF16268A}"/>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lv-LV"/>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Izņēmumi!$AC$42:$AC$49</c:f>
              <c:strCache>
                <c:ptCount val="8"/>
                <c:pt idx="0">
                  <c:v>10.panta (1)daļas 3.punkts</c:v>
                </c:pt>
                <c:pt idx="1">
                  <c:v>10.panta (1)daļas 4.punkts</c:v>
                </c:pt>
                <c:pt idx="2">
                  <c:v>10.panta (1)daļas 6.punkts</c:v>
                </c:pt>
                <c:pt idx="3">
                  <c:v>10.panta (1)daļas 10.punkts</c:v>
                </c:pt>
                <c:pt idx="4">
                  <c:v>10.panta (1)daļas 15.punkts</c:v>
                </c:pt>
                <c:pt idx="5">
                  <c:v>10.panta (1)daļas 16.punkts</c:v>
                </c:pt>
                <c:pt idx="6">
                  <c:v>10.panta (1)daļas 17.punkts</c:v>
                </c:pt>
                <c:pt idx="7">
                  <c:v>12.pants</c:v>
                </c:pt>
              </c:strCache>
            </c:strRef>
          </c:cat>
          <c:val>
            <c:numRef>
              <c:f>Izņēmumi!$AD$42:$AD$49</c:f>
              <c:numCache>
                <c:formatCode>0.0%</c:formatCode>
                <c:ptCount val="8"/>
                <c:pt idx="0">
                  <c:v>1.6E-2</c:v>
                </c:pt>
                <c:pt idx="1">
                  <c:v>2E-3</c:v>
                </c:pt>
                <c:pt idx="2">
                  <c:v>0.03</c:v>
                </c:pt>
                <c:pt idx="3">
                  <c:v>5.0000000000000001E-3</c:v>
                </c:pt>
                <c:pt idx="4">
                  <c:v>2E-3</c:v>
                </c:pt>
                <c:pt idx="5">
                  <c:v>0.54600000000000004</c:v>
                </c:pt>
                <c:pt idx="6">
                  <c:v>0.125</c:v>
                </c:pt>
                <c:pt idx="7">
                  <c:v>0.27300000000000002</c:v>
                </c:pt>
              </c:numCache>
            </c:numRef>
          </c:val>
          <c:extLst>
            <c:ext xmlns:c16="http://schemas.microsoft.com/office/drawing/2014/chart" uri="{C3380CC4-5D6E-409C-BE32-E72D297353CC}">
              <c16:uniqueId val="{00000000-B207-43BE-8C7A-972CCF16268A}"/>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lv-LV"/>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lv-LV"/>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352">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3" Type="http://schemas.openxmlformats.org/officeDocument/2006/relationships/chart" Target="../charts/chart8.xml"/><Relationship Id="rId2" Type="http://schemas.openxmlformats.org/officeDocument/2006/relationships/chart" Target="../charts/chart7.xml"/><Relationship Id="rId1"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38100</xdr:rowOff>
    </xdr:from>
    <xdr:to>
      <xdr:col>8</xdr:col>
      <xdr:colOff>495300</xdr:colOff>
      <xdr:row>12</xdr:row>
      <xdr:rowOff>164465</xdr:rowOff>
    </xdr:to>
    <xdr:pic>
      <xdr:nvPicPr>
        <xdr:cNvPr id="3" name="Picture 1">
          <a:extLst>
            <a:ext uri="{FF2B5EF4-FFF2-40B4-BE49-F238E27FC236}">
              <a16:creationId xmlns:a16="http://schemas.microsoft.com/office/drawing/2014/main" id="{219DB402-08C5-4253-B0C1-B96D7F0DC918}"/>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38100"/>
          <a:ext cx="5372100" cy="241236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17</xdr:col>
      <xdr:colOff>523875</xdr:colOff>
      <xdr:row>2</xdr:row>
      <xdr:rowOff>42862</xdr:rowOff>
    </xdr:from>
    <xdr:to>
      <xdr:col>27</xdr:col>
      <xdr:colOff>47625</xdr:colOff>
      <xdr:row>6</xdr:row>
      <xdr:rowOff>2076450</xdr:rowOff>
    </xdr:to>
    <xdr:graphicFrame macro="">
      <xdr:nvGraphicFramePr>
        <xdr:cNvPr id="2" name="Diagramma 1">
          <a:extLst>
            <a:ext uri="{FF2B5EF4-FFF2-40B4-BE49-F238E27FC236}">
              <a16:creationId xmlns:a16="http://schemas.microsoft.com/office/drawing/2014/main" id="{47DDBAF0-37F2-4B36-937E-B79DE9EDE2C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128587</xdr:colOff>
      <xdr:row>9</xdr:row>
      <xdr:rowOff>114300</xdr:rowOff>
    </xdr:from>
    <xdr:to>
      <xdr:col>19</xdr:col>
      <xdr:colOff>533400</xdr:colOff>
      <xdr:row>19</xdr:row>
      <xdr:rowOff>176212</xdr:rowOff>
    </xdr:to>
    <xdr:graphicFrame macro="">
      <xdr:nvGraphicFramePr>
        <xdr:cNvPr id="4" name="Diagramma 3">
          <a:extLst>
            <a:ext uri="{FF2B5EF4-FFF2-40B4-BE49-F238E27FC236}">
              <a16:creationId xmlns:a16="http://schemas.microsoft.com/office/drawing/2014/main" id="{6FA2F6A5-2494-49E5-A6B1-F4CD2631D7D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652462</xdr:colOff>
      <xdr:row>23</xdr:row>
      <xdr:rowOff>33337</xdr:rowOff>
    </xdr:from>
    <xdr:to>
      <xdr:col>19</xdr:col>
      <xdr:colOff>323850</xdr:colOff>
      <xdr:row>33</xdr:row>
      <xdr:rowOff>109537</xdr:rowOff>
    </xdr:to>
    <xdr:graphicFrame macro="">
      <xdr:nvGraphicFramePr>
        <xdr:cNvPr id="7" name="Diagramma 6">
          <a:extLst>
            <a:ext uri="{FF2B5EF4-FFF2-40B4-BE49-F238E27FC236}">
              <a16:creationId xmlns:a16="http://schemas.microsoft.com/office/drawing/2014/main" id="{77785195-193D-418C-8D7A-03C198CDAA0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12</xdr:col>
      <xdr:colOff>519111</xdr:colOff>
      <xdr:row>34</xdr:row>
      <xdr:rowOff>185736</xdr:rowOff>
    </xdr:from>
    <xdr:to>
      <xdr:col>22</xdr:col>
      <xdr:colOff>57149</xdr:colOff>
      <xdr:row>48</xdr:row>
      <xdr:rowOff>57149</xdr:rowOff>
    </xdr:to>
    <xdr:graphicFrame macro="">
      <xdr:nvGraphicFramePr>
        <xdr:cNvPr id="8" name="Diagramma 7">
          <a:extLst>
            <a:ext uri="{FF2B5EF4-FFF2-40B4-BE49-F238E27FC236}">
              <a16:creationId xmlns:a16="http://schemas.microsoft.com/office/drawing/2014/main" id="{2D429BAE-E779-4204-B77E-02995E373D9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0</xdr:colOff>
      <xdr:row>59</xdr:row>
      <xdr:rowOff>52386</xdr:rowOff>
    </xdr:from>
    <xdr:to>
      <xdr:col>13</xdr:col>
      <xdr:colOff>47625</xdr:colOff>
      <xdr:row>81</xdr:row>
      <xdr:rowOff>57149</xdr:rowOff>
    </xdr:to>
    <xdr:graphicFrame macro="">
      <xdr:nvGraphicFramePr>
        <xdr:cNvPr id="9" name="Diagramma 8">
          <a:extLst>
            <a:ext uri="{FF2B5EF4-FFF2-40B4-BE49-F238E27FC236}">
              <a16:creationId xmlns:a16="http://schemas.microsoft.com/office/drawing/2014/main" id="{55B5E7D8-8641-441B-B545-5C3D508774A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18</xdr:col>
      <xdr:colOff>595312</xdr:colOff>
      <xdr:row>14</xdr:row>
      <xdr:rowOff>33337</xdr:rowOff>
    </xdr:from>
    <xdr:to>
      <xdr:col>25</xdr:col>
      <xdr:colOff>585787</xdr:colOff>
      <xdr:row>24</xdr:row>
      <xdr:rowOff>74083</xdr:rowOff>
    </xdr:to>
    <xdr:graphicFrame macro="">
      <xdr:nvGraphicFramePr>
        <xdr:cNvPr id="9" name="Diagramma 8">
          <a:extLst>
            <a:ext uri="{FF2B5EF4-FFF2-40B4-BE49-F238E27FC236}">
              <a16:creationId xmlns:a16="http://schemas.microsoft.com/office/drawing/2014/main" id="{4071EF77-4D70-4BB5-AD32-2E08B5F886D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20</xdr:col>
      <xdr:colOff>354540</xdr:colOff>
      <xdr:row>38</xdr:row>
      <xdr:rowOff>173567</xdr:rowOff>
    </xdr:from>
    <xdr:to>
      <xdr:col>26</xdr:col>
      <xdr:colOff>592665</xdr:colOff>
      <xdr:row>50</xdr:row>
      <xdr:rowOff>59267</xdr:rowOff>
    </xdr:to>
    <xdr:graphicFrame macro="">
      <xdr:nvGraphicFramePr>
        <xdr:cNvPr id="5" name="Diagramma 4">
          <a:extLst>
            <a:ext uri="{FF2B5EF4-FFF2-40B4-BE49-F238E27FC236}">
              <a16:creationId xmlns:a16="http://schemas.microsoft.com/office/drawing/2014/main" id="{FB6E96D7-48C8-4A24-94F4-6D977156B61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27</xdr:col>
      <xdr:colOff>550333</xdr:colOff>
      <xdr:row>39</xdr:row>
      <xdr:rowOff>46567</xdr:rowOff>
    </xdr:from>
    <xdr:to>
      <xdr:col>35</xdr:col>
      <xdr:colOff>179916</xdr:colOff>
      <xdr:row>50</xdr:row>
      <xdr:rowOff>122767</xdr:rowOff>
    </xdr:to>
    <xdr:graphicFrame macro="">
      <xdr:nvGraphicFramePr>
        <xdr:cNvPr id="7" name="Diagramma 6">
          <a:extLst>
            <a:ext uri="{FF2B5EF4-FFF2-40B4-BE49-F238E27FC236}">
              <a16:creationId xmlns:a16="http://schemas.microsoft.com/office/drawing/2014/main" id="{30D9AD70-0339-4C99-8A83-3D89B8A861B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Renate.Kundzina/Documents/2018.gads/P&#257;rskati/SPSIL/SPSIL_kopsavilkums_20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PSIL_2017_gads"/>
      <sheetName val="Satura_rādītājs_metodoloģija"/>
      <sheetName val="I_Kopā_2017"/>
      <sheetName val="II_Dinamika_sps_skaits_kopā_sum"/>
      <sheetName val="II_Kopējā_dinamika"/>
      <sheetName val="III_Virs_ES_Tab_2012_2017"/>
      <sheetName val="III_Virs_ES_iep_veidi_Tab_Din"/>
      <sheetName val="III_Virs_ES_procedūras_Tab"/>
      <sheetName val="III_Virs_ES_līgumu_vis.vien_Din"/>
      <sheetName val="III_Virs_ES_CPV_kodu_sadalījums"/>
      <sheetName val="III_Virs_ES_ārvalstnieki_Tab"/>
      <sheetName val="III_Virs_ES_ārvalstnieki_Din"/>
      <sheetName val="IV_Zem_Tab"/>
      <sheetName val="IV_Zem_Din"/>
      <sheetName val="V_Izņēmumi_Tab"/>
      <sheetName val="V_Izņēmumi_Din"/>
      <sheetName val="Duālo_pasūtītāju_saraksts"/>
      <sheetName val="Virs_ES_saraksts"/>
      <sheetName val="Secinājumi"/>
    </sheetNames>
    <sheetDataSet>
      <sheetData sheetId="0"/>
      <sheetData sheetId="1"/>
      <sheetData sheetId="2"/>
      <sheetData sheetId="3">
        <row r="17">
          <cell r="G17">
            <v>235</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6:I47"/>
  <sheetViews>
    <sheetView workbookViewId="0">
      <selection activeCell="G18" sqref="G18"/>
    </sheetView>
  </sheetViews>
  <sheetFormatPr defaultRowHeight="15" x14ac:dyDescent="0.25"/>
  <sheetData>
    <row r="16" spans="1:9" ht="34.5" customHeight="1" x14ac:dyDescent="0.25">
      <c r="A16" s="147" t="s">
        <v>98</v>
      </c>
      <c r="B16" s="147"/>
      <c r="C16" s="147"/>
      <c r="D16" s="147"/>
      <c r="E16" s="147"/>
      <c r="F16" s="147"/>
      <c r="G16" s="147"/>
      <c r="H16" s="147"/>
      <c r="I16" s="147"/>
    </row>
    <row r="47" spans="5:5" x14ac:dyDescent="0.25">
      <c r="E47" s="38" t="s">
        <v>99</v>
      </c>
    </row>
  </sheetData>
  <customSheetViews>
    <customSheetView guid="{C520D7F7-BD71-4ED9-BD7D-7AD450B86C47}">
      <selection activeCell="G18" sqref="G18"/>
      <pageMargins left="0.7" right="0.7" top="0.75" bottom="0.75" header="0.3" footer="0.3"/>
    </customSheetView>
  </customSheetViews>
  <mergeCells count="1">
    <mergeCell ref="A16:I16"/>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25"/>
  <sheetViews>
    <sheetView topLeftCell="A13" workbookViewId="0">
      <selection activeCell="Q16" sqref="Q16"/>
    </sheetView>
  </sheetViews>
  <sheetFormatPr defaultRowHeight="15" x14ac:dyDescent="0.25"/>
  <cols>
    <col min="1" max="1" width="4.140625" customWidth="1"/>
  </cols>
  <sheetData>
    <row r="1" spans="1:10" ht="32.25" customHeight="1" x14ac:dyDescent="0.25">
      <c r="A1" s="151" t="s">
        <v>122</v>
      </c>
      <c r="B1" s="151"/>
      <c r="C1" s="151"/>
      <c r="D1" s="151"/>
      <c r="E1" s="151"/>
      <c r="F1" s="151"/>
      <c r="G1" s="151"/>
      <c r="H1" s="151"/>
      <c r="I1" s="151"/>
      <c r="J1" s="151"/>
    </row>
    <row r="3" spans="1:10" x14ac:dyDescent="0.25">
      <c r="A3" s="38" t="s">
        <v>100</v>
      </c>
    </row>
    <row r="4" spans="1:10" ht="17.25" customHeight="1" x14ac:dyDescent="0.25"/>
    <row r="5" spans="1:10" x14ac:dyDescent="0.25">
      <c r="A5" s="125" t="s">
        <v>101</v>
      </c>
      <c r="B5" s="125" t="s">
        <v>105</v>
      </c>
      <c r="C5" s="125"/>
      <c r="D5" s="125"/>
      <c r="E5" s="125"/>
      <c r="F5" s="125"/>
      <c r="G5" s="125"/>
      <c r="H5" s="125"/>
    </row>
    <row r="6" spans="1:10" x14ac:dyDescent="0.25">
      <c r="A6" s="125" t="s">
        <v>102</v>
      </c>
      <c r="B6" s="125" t="s">
        <v>44</v>
      </c>
      <c r="C6" s="125"/>
      <c r="D6" s="125"/>
      <c r="E6" s="125"/>
      <c r="F6" s="125"/>
      <c r="G6" s="125"/>
      <c r="H6" s="125"/>
    </row>
    <row r="7" spans="1:10" x14ac:dyDescent="0.25">
      <c r="A7" t="s">
        <v>103</v>
      </c>
      <c r="B7" t="s">
        <v>106</v>
      </c>
    </row>
    <row r="8" spans="1:10" x14ac:dyDescent="0.25">
      <c r="A8" t="s">
        <v>104</v>
      </c>
      <c r="B8" t="s">
        <v>107</v>
      </c>
    </row>
    <row r="10" spans="1:10" x14ac:dyDescent="0.25">
      <c r="A10" s="38" t="s">
        <v>108</v>
      </c>
    </row>
    <row r="12" spans="1:10" ht="169.5" customHeight="1" x14ac:dyDescent="0.25">
      <c r="A12" s="150" t="s">
        <v>109</v>
      </c>
      <c r="B12" s="150"/>
      <c r="C12" s="150" t="s">
        <v>272</v>
      </c>
      <c r="D12" s="150"/>
      <c r="E12" s="150"/>
      <c r="F12" s="150"/>
      <c r="G12" s="150"/>
      <c r="H12" s="150"/>
      <c r="I12" s="150"/>
      <c r="J12" s="150"/>
    </row>
    <row r="13" spans="1:10" ht="112.5" customHeight="1" x14ac:dyDescent="0.25">
      <c r="A13" s="150" t="s">
        <v>110</v>
      </c>
      <c r="B13" s="150"/>
      <c r="C13" s="150" t="s">
        <v>257</v>
      </c>
      <c r="D13" s="150"/>
      <c r="E13" s="150"/>
      <c r="F13" s="150"/>
      <c r="G13" s="150"/>
      <c r="H13" s="150"/>
      <c r="I13" s="150"/>
      <c r="J13" s="150"/>
    </row>
    <row r="14" spans="1:10" ht="62.25" customHeight="1" x14ac:dyDescent="0.25">
      <c r="A14" s="150" t="s">
        <v>111</v>
      </c>
      <c r="B14" s="150"/>
      <c r="C14" s="150" t="s">
        <v>258</v>
      </c>
      <c r="D14" s="150"/>
      <c r="E14" s="150"/>
      <c r="F14" s="150"/>
      <c r="G14" s="150"/>
      <c r="H14" s="150"/>
      <c r="I14" s="150"/>
      <c r="J14" s="150"/>
    </row>
    <row r="15" spans="1:10" ht="33.75" customHeight="1" x14ac:dyDescent="0.25">
      <c r="A15" s="149" t="s">
        <v>112</v>
      </c>
      <c r="B15" s="149"/>
      <c r="C15" s="150" t="s">
        <v>113</v>
      </c>
      <c r="D15" s="150"/>
      <c r="E15" s="150"/>
      <c r="F15" s="150"/>
      <c r="G15" s="150"/>
      <c r="H15" s="150"/>
      <c r="I15" s="150"/>
      <c r="J15" s="150"/>
    </row>
    <row r="16" spans="1:10" ht="156" customHeight="1" x14ac:dyDescent="0.25">
      <c r="A16" s="150" t="s">
        <v>114</v>
      </c>
      <c r="B16" s="150"/>
      <c r="C16" s="150" t="s">
        <v>273</v>
      </c>
      <c r="D16" s="150"/>
      <c r="E16" s="150"/>
      <c r="F16" s="150"/>
      <c r="G16" s="150"/>
      <c r="H16" s="150"/>
      <c r="I16" s="150"/>
      <c r="J16" s="150"/>
    </row>
    <row r="18" spans="1:10" x14ac:dyDescent="0.25">
      <c r="A18" s="38" t="s">
        <v>115</v>
      </c>
    </row>
    <row r="19" spans="1:10" x14ac:dyDescent="0.25">
      <c r="A19" t="s">
        <v>116</v>
      </c>
    </row>
    <row r="20" spans="1:10" x14ac:dyDescent="0.25">
      <c r="A20" t="s">
        <v>117</v>
      </c>
    </row>
    <row r="21" spans="1:10" x14ac:dyDescent="0.25">
      <c r="A21" t="s">
        <v>118</v>
      </c>
    </row>
    <row r="22" spans="1:10" x14ac:dyDescent="0.25">
      <c r="A22" t="s">
        <v>119</v>
      </c>
    </row>
    <row r="23" spans="1:10" x14ac:dyDescent="0.25">
      <c r="A23" t="s">
        <v>120</v>
      </c>
    </row>
    <row r="24" spans="1:10" ht="31.5" customHeight="1" x14ac:dyDescent="0.25">
      <c r="A24" s="148" t="s">
        <v>259</v>
      </c>
      <c r="B24" s="148"/>
      <c r="C24" s="148"/>
      <c r="D24" s="148"/>
      <c r="E24" s="148"/>
      <c r="F24" s="148"/>
      <c r="G24" s="148"/>
      <c r="H24" s="148"/>
      <c r="I24" s="148"/>
      <c r="J24" s="148"/>
    </row>
    <row r="25" spans="1:10" ht="30.75" customHeight="1" x14ac:dyDescent="0.25">
      <c r="A25" s="148" t="s">
        <v>121</v>
      </c>
      <c r="B25" s="148"/>
      <c r="C25" s="148"/>
      <c r="D25" s="148"/>
      <c r="E25" s="148"/>
      <c r="F25" s="148"/>
      <c r="G25" s="148"/>
      <c r="H25" s="148"/>
      <c r="I25" s="148"/>
      <c r="J25" s="148"/>
    </row>
  </sheetData>
  <customSheetViews>
    <customSheetView guid="{C520D7F7-BD71-4ED9-BD7D-7AD450B86C47}" topLeftCell="A6">
      <selection activeCell="C12" sqref="C12:J12"/>
      <pageMargins left="0.7" right="0.7" top="0.75" bottom="0.75" header="0.3" footer="0.3"/>
    </customSheetView>
  </customSheetViews>
  <mergeCells count="13">
    <mergeCell ref="A14:B14"/>
    <mergeCell ref="C14:J14"/>
    <mergeCell ref="A1:J1"/>
    <mergeCell ref="A12:B12"/>
    <mergeCell ref="C12:J12"/>
    <mergeCell ref="A13:B13"/>
    <mergeCell ref="C13:J13"/>
    <mergeCell ref="A25:J25"/>
    <mergeCell ref="A15:B15"/>
    <mergeCell ref="C15:J15"/>
    <mergeCell ref="A16:B16"/>
    <mergeCell ref="C16:J16"/>
    <mergeCell ref="A24:J24"/>
  </mergeCells>
  <pageMargins left="0.7" right="0.7" top="0.75" bottom="0.75" header="0.3" footer="0.3"/>
  <pageSetup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X58"/>
  <sheetViews>
    <sheetView topLeftCell="A52" workbookViewId="0">
      <selection activeCell="N7" sqref="N7"/>
    </sheetView>
  </sheetViews>
  <sheetFormatPr defaultRowHeight="15" x14ac:dyDescent="0.25"/>
  <cols>
    <col min="1" max="1" width="18.28515625" customWidth="1"/>
    <col min="2" max="2" width="12.140625" bestFit="1" customWidth="1"/>
    <col min="3" max="4" width="10.85546875" bestFit="1" customWidth="1"/>
    <col min="6" max="6" width="10.85546875" bestFit="1" customWidth="1"/>
    <col min="8" max="9" width="10.85546875" bestFit="1" customWidth="1"/>
    <col min="10" max="12" width="8.42578125" bestFit="1" customWidth="1"/>
    <col min="13" max="13" width="10.85546875" bestFit="1" customWidth="1"/>
    <col min="14" max="17" width="8.42578125" bestFit="1" customWidth="1"/>
    <col min="21" max="21" width="10.85546875" bestFit="1" customWidth="1"/>
    <col min="24" max="24" width="10.85546875" bestFit="1" customWidth="1"/>
  </cols>
  <sheetData>
    <row r="1" spans="1:17" ht="32.25" customHeight="1" x14ac:dyDescent="0.25">
      <c r="A1" s="155" t="s">
        <v>23</v>
      </c>
      <c r="B1" s="156"/>
      <c r="C1" s="156"/>
      <c r="D1" s="156"/>
      <c r="E1" s="156"/>
      <c r="H1" s="157" t="s">
        <v>274</v>
      </c>
      <c r="I1" s="157"/>
      <c r="J1" s="157"/>
      <c r="K1" s="157"/>
      <c r="L1" s="157"/>
      <c r="M1" s="157"/>
      <c r="N1" s="157"/>
      <c r="O1" s="157"/>
      <c r="P1" s="157"/>
    </row>
    <row r="2" spans="1:17" ht="15" customHeight="1" x14ac:dyDescent="0.25"/>
    <row r="3" spans="1:17" ht="75" x14ac:dyDescent="0.25">
      <c r="A3" s="1" t="s">
        <v>0</v>
      </c>
      <c r="B3" s="1" t="s">
        <v>1</v>
      </c>
      <c r="C3" s="1" t="s">
        <v>2</v>
      </c>
      <c r="D3" s="1" t="s">
        <v>3</v>
      </c>
      <c r="E3" s="1" t="s">
        <v>4</v>
      </c>
      <c r="H3" s="10"/>
      <c r="I3" s="1" t="s">
        <v>34</v>
      </c>
      <c r="J3" s="1" t="s">
        <v>26</v>
      </c>
      <c r="K3" s="1" t="s">
        <v>27</v>
      </c>
      <c r="L3" s="1" t="s">
        <v>28</v>
      </c>
      <c r="M3" s="1" t="s">
        <v>29</v>
      </c>
      <c r="N3" s="1" t="s">
        <v>30</v>
      </c>
      <c r="O3" s="1" t="s">
        <v>31</v>
      </c>
      <c r="P3" s="1" t="s">
        <v>32</v>
      </c>
      <c r="Q3" s="1" t="s">
        <v>35</v>
      </c>
    </row>
    <row r="4" spans="1:17" x14ac:dyDescent="0.25">
      <c r="A4" s="2" t="s">
        <v>5</v>
      </c>
      <c r="B4" s="8">
        <v>5210</v>
      </c>
      <c r="C4" s="8">
        <v>225831887</v>
      </c>
      <c r="D4" s="9">
        <f>C4/C7</f>
        <v>0.35256215312208861</v>
      </c>
      <c r="E4" s="8">
        <f>C4/B4</f>
        <v>43345.851631477926</v>
      </c>
      <c r="H4" s="2" t="s">
        <v>5</v>
      </c>
      <c r="I4" s="11">
        <v>0.39</v>
      </c>
      <c r="J4" s="11">
        <v>0.45900000000000002</v>
      </c>
      <c r="K4" s="11">
        <v>0.45400000000000001</v>
      </c>
      <c r="L4" s="11">
        <v>0.46700000000000003</v>
      </c>
      <c r="M4" s="11">
        <v>0.34599999999999997</v>
      </c>
      <c r="N4" s="11">
        <v>0.29399999999999998</v>
      </c>
      <c r="O4" s="11">
        <v>0.20599999999999999</v>
      </c>
      <c r="P4" s="11">
        <v>0.31900000000000001</v>
      </c>
      <c r="Q4" s="11">
        <v>0.35299999999999998</v>
      </c>
    </row>
    <row r="5" spans="1:17" x14ac:dyDescent="0.25">
      <c r="A5" s="2" t="s">
        <v>6</v>
      </c>
      <c r="B5" s="8">
        <v>72590</v>
      </c>
      <c r="C5" s="8">
        <v>182523087</v>
      </c>
      <c r="D5" s="9">
        <f>C5/C7</f>
        <v>0.28494971813794523</v>
      </c>
      <c r="E5" s="8">
        <f>C5/B5</f>
        <v>2514.4384488221517</v>
      </c>
      <c r="H5" s="2" t="s">
        <v>6</v>
      </c>
      <c r="I5" s="11">
        <v>0.30199999999999999</v>
      </c>
      <c r="J5" s="11">
        <v>0.25</v>
      </c>
      <c r="K5" s="11">
        <v>0.27200000000000002</v>
      </c>
      <c r="L5" s="11">
        <v>0.29799999999999999</v>
      </c>
      <c r="M5" s="11">
        <v>0.20799999999999999</v>
      </c>
      <c r="N5" s="11">
        <v>0.20799999999999999</v>
      </c>
      <c r="O5" s="11">
        <v>0.23200000000000001</v>
      </c>
      <c r="P5" s="11">
        <v>0.247</v>
      </c>
      <c r="Q5" s="11">
        <v>0.28499999999999998</v>
      </c>
    </row>
    <row r="6" spans="1:17" x14ac:dyDescent="0.25">
      <c r="A6" s="2" t="s">
        <v>7</v>
      </c>
      <c r="B6" s="8">
        <v>67579</v>
      </c>
      <c r="C6" s="8">
        <v>232189920</v>
      </c>
      <c r="D6" s="9">
        <f>C6/C7</f>
        <v>0.36248812873996622</v>
      </c>
      <c r="E6" s="8">
        <f>C6/B6</f>
        <v>3435.8294736530579</v>
      </c>
      <c r="H6" s="2" t="s">
        <v>7</v>
      </c>
      <c r="I6" s="11">
        <v>0.308</v>
      </c>
      <c r="J6" s="11">
        <v>0.29099999999999998</v>
      </c>
      <c r="K6" s="11">
        <v>0.27400000000000002</v>
      </c>
      <c r="L6" s="11">
        <v>0.23499999999999999</v>
      </c>
      <c r="M6" s="11">
        <v>0.44700000000000001</v>
      </c>
      <c r="N6" s="11">
        <v>0.498</v>
      </c>
      <c r="O6" s="11">
        <v>0.56100000000000005</v>
      </c>
      <c r="P6" s="11">
        <v>0.434</v>
      </c>
      <c r="Q6" s="11">
        <v>0.36199999999999999</v>
      </c>
    </row>
    <row r="7" spans="1:17" ht="165" x14ac:dyDescent="0.25">
      <c r="A7" s="3" t="s">
        <v>8</v>
      </c>
      <c r="B7" s="4">
        <f>SUM(B4:B6)</f>
        <v>145379</v>
      </c>
      <c r="C7" s="4">
        <f>SUM(C4:C6)</f>
        <v>640544894</v>
      </c>
      <c r="D7" s="5">
        <f>SUM(D4:D6)</f>
        <v>1</v>
      </c>
      <c r="E7" s="4">
        <f>C7/B7</f>
        <v>4406.0345304342445</v>
      </c>
      <c r="H7" s="12" t="s">
        <v>33</v>
      </c>
      <c r="I7" s="13">
        <v>424.7</v>
      </c>
      <c r="J7" s="13">
        <v>464.7</v>
      </c>
      <c r="K7" s="13">
        <v>505.4</v>
      </c>
      <c r="L7" s="13">
        <v>517.70000000000005</v>
      </c>
      <c r="M7" s="13">
        <v>680.3</v>
      </c>
      <c r="N7" s="13">
        <v>802.7</v>
      </c>
      <c r="O7" s="14">
        <v>759.6</v>
      </c>
      <c r="P7" s="15">
        <v>646.4</v>
      </c>
      <c r="Q7" s="15">
        <v>640.5</v>
      </c>
    </row>
    <row r="8" spans="1:17" ht="15" customHeight="1" x14ac:dyDescent="0.25"/>
    <row r="9" spans="1:17" ht="30.75" customHeight="1" x14ac:dyDescent="0.25">
      <c r="A9" s="157" t="s">
        <v>24</v>
      </c>
      <c r="B9" s="157"/>
      <c r="C9" s="157"/>
      <c r="D9" s="157"/>
      <c r="E9" s="157"/>
      <c r="F9" s="157"/>
      <c r="G9" s="157"/>
      <c r="H9" s="157"/>
      <c r="I9" s="157"/>
    </row>
    <row r="10" spans="1:17" ht="15" customHeight="1" x14ac:dyDescent="0.25"/>
    <row r="11" spans="1:17" ht="45" x14ac:dyDescent="0.25">
      <c r="A11" s="6" t="s">
        <v>9</v>
      </c>
      <c r="B11" s="1" t="s">
        <v>10</v>
      </c>
      <c r="C11" s="1" t="s">
        <v>3</v>
      </c>
      <c r="D11" s="1" t="s">
        <v>11</v>
      </c>
      <c r="E11" s="1" t="s">
        <v>3</v>
      </c>
      <c r="F11" s="1" t="s">
        <v>12</v>
      </c>
      <c r="G11" s="17" t="s">
        <v>3</v>
      </c>
      <c r="H11" s="20" t="s">
        <v>8</v>
      </c>
      <c r="I11" s="1" t="s">
        <v>3</v>
      </c>
    </row>
    <row r="12" spans="1:17" x14ac:dyDescent="0.25">
      <c r="A12" s="2" t="s">
        <v>13</v>
      </c>
      <c r="B12" s="8">
        <v>56490777</v>
      </c>
      <c r="C12" s="9">
        <f>B12/B20</f>
        <v>0.25014526402996401</v>
      </c>
      <c r="D12" s="8">
        <v>31253209</v>
      </c>
      <c r="E12" s="9">
        <f>D12/D20</f>
        <v>0.17122879912720301</v>
      </c>
      <c r="F12" s="8">
        <v>38783580</v>
      </c>
      <c r="G12" s="18">
        <f>F12/F20</f>
        <v>0.16703386606963816</v>
      </c>
      <c r="H12" s="21">
        <f t="shared" ref="H12:H19" si="0">B12+D12+F12</f>
        <v>126527566</v>
      </c>
      <c r="I12" s="9">
        <f>H12/H20</f>
        <v>0.19753114447587805</v>
      </c>
    </row>
    <row r="13" spans="1:17" x14ac:dyDescent="0.25">
      <c r="A13" s="2" t="s">
        <v>14</v>
      </c>
      <c r="B13" s="8">
        <v>79577990</v>
      </c>
      <c r="C13" s="9">
        <f>B13/B20</f>
        <v>0.35237712024254575</v>
      </c>
      <c r="D13" s="8">
        <v>35014026</v>
      </c>
      <c r="E13" s="9">
        <f>D13/D20</f>
        <v>0.19183340899773407</v>
      </c>
      <c r="F13" s="8">
        <v>60796106</v>
      </c>
      <c r="G13" s="18">
        <f>F13/F20</f>
        <v>0.26183783516528192</v>
      </c>
      <c r="H13" s="21">
        <f t="shared" si="0"/>
        <v>175388122</v>
      </c>
      <c r="I13" s="9">
        <f>H13/H20</f>
        <v>0.27381081894940529</v>
      </c>
    </row>
    <row r="14" spans="1:17" x14ac:dyDescent="0.25">
      <c r="A14" s="2" t="s">
        <v>15</v>
      </c>
      <c r="B14" s="8">
        <v>51128665</v>
      </c>
      <c r="C14" s="9">
        <f>B14/B20</f>
        <v>0.22640144259167441</v>
      </c>
      <c r="D14" s="8">
        <v>27162917</v>
      </c>
      <c r="E14" s="9">
        <f>D14/D20</f>
        <v>0.1488190751452719</v>
      </c>
      <c r="F14" s="8">
        <v>23067149</v>
      </c>
      <c r="G14" s="18">
        <f>F14/F20</f>
        <v>9.934603965581279E-2</v>
      </c>
      <c r="H14" s="21">
        <f t="shared" si="0"/>
        <v>101358731</v>
      </c>
      <c r="I14" s="9">
        <f>H14/H20</f>
        <v>0.15823829359882463</v>
      </c>
    </row>
    <row r="15" spans="1:17" ht="30" x14ac:dyDescent="0.25">
      <c r="A15" s="7" t="s">
        <v>16</v>
      </c>
      <c r="B15" s="8">
        <v>1427255</v>
      </c>
      <c r="C15" s="9">
        <f>B15/B20</f>
        <v>6.3199888153970037E-3</v>
      </c>
      <c r="D15" s="8">
        <v>25395988</v>
      </c>
      <c r="E15" s="9">
        <f>D15/D20</f>
        <v>0.13913849703845957</v>
      </c>
      <c r="F15" s="8">
        <v>62008879</v>
      </c>
      <c r="G15" s="18">
        <f>F15/F20</f>
        <v>0.26706102917818308</v>
      </c>
      <c r="H15" s="21">
        <f t="shared" si="0"/>
        <v>88832122</v>
      </c>
      <c r="I15" s="9">
        <f>H15/H20</f>
        <v>0.13868211710387937</v>
      </c>
    </row>
    <row r="16" spans="1:17" ht="30" x14ac:dyDescent="0.25">
      <c r="A16" s="7" t="s">
        <v>17</v>
      </c>
      <c r="B16" s="8">
        <v>3350671</v>
      </c>
      <c r="C16" s="9">
        <f>B16/B20</f>
        <v>1.483701457978784E-2</v>
      </c>
      <c r="D16" s="8">
        <v>24030052</v>
      </c>
      <c r="E16" s="9">
        <f>D16/D20</f>
        <v>0.13165486292701153</v>
      </c>
      <c r="F16" s="8">
        <v>20651160</v>
      </c>
      <c r="G16" s="18">
        <f>F16/F20</f>
        <v>8.894081190087838E-2</v>
      </c>
      <c r="H16" s="21">
        <f t="shared" si="0"/>
        <v>48031883</v>
      </c>
      <c r="I16" s="9">
        <f>H16/H20</f>
        <v>7.4985974363258295E-2</v>
      </c>
    </row>
    <row r="17" spans="1:11" x14ac:dyDescent="0.25">
      <c r="A17" s="2" t="s">
        <v>18</v>
      </c>
      <c r="B17" s="8">
        <v>353598</v>
      </c>
      <c r="C17" s="9">
        <f>B17/B20</f>
        <v>1.565757629258086E-3</v>
      </c>
      <c r="D17" s="8">
        <v>2324973</v>
      </c>
      <c r="E17" s="9">
        <f>D17/D20</f>
        <v>1.2737966677059325E-2</v>
      </c>
      <c r="F17" s="8">
        <v>6820888</v>
      </c>
      <c r="G17" s="18">
        <f>F17/F20</f>
        <v>2.9376331237807394E-2</v>
      </c>
      <c r="H17" s="21">
        <f t="shared" si="0"/>
        <v>9499459</v>
      </c>
      <c r="I17" s="9">
        <f>H17/H20</f>
        <v>1.4830278234955379E-2</v>
      </c>
    </row>
    <row r="18" spans="1:11" x14ac:dyDescent="0.25">
      <c r="A18" s="2" t="s">
        <v>19</v>
      </c>
      <c r="B18" s="8">
        <v>27643970</v>
      </c>
      <c r="C18" s="9">
        <f>B18/B20</f>
        <v>0.12240950721011333</v>
      </c>
      <c r="D18" s="8">
        <v>30460811</v>
      </c>
      <c r="E18" s="9">
        <f>D18/D20</f>
        <v>0.16688744147747184</v>
      </c>
      <c r="F18" s="8">
        <v>14670174</v>
      </c>
      <c r="G18" s="18">
        <f>F18/F20</f>
        <v>6.3181786702885295E-2</v>
      </c>
      <c r="H18" s="21">
        <f t="shared" si="0"/>
        <v>72774955</v>
      </c>
      <c r="I18" s="9">
        <f>H18/H20</f>
        <v>0.11361413646675637</v>
      </c>
    </row>
    <row r="19" spans="1:11" x14ac:dyDescent="0.25">
      <c r="A19" s="2" t="s">
        <v>20</v>
      </c>
      <c r="B19" s="8">
        <v>5858961</v>
      </c>
      <c r="C19" s="9">
        <f>B19/B20</f>
        <v>2.5943904901259581E-2</v>
      </c>
      <c r="D19" s="8">
        <v>6881111</v>
      </c>
      <c r="E19" s="9">
        <f>D19/D20</f>
        <v>3.7699948609788744E-2</v>
      </c>
      <c r="F19" s="8">
        <v>5391984</v>
      </c>
      <c r="G19" s="18">
        <f>F19/F20</f>
        <v>2.322230008951293E-2</v>
      </c>
      <c r="H19" s="21">
        <f t="shared" si="0"/>
        <v>18132056</v>
      </c>
      <c r="I19" s="9">
        <f>H19/H20</f>
        <v>2.8307236807042599E-2</v>
      </c>
    </row>
    <row r="20" spans="1:11" x14ac:dyDescent="0.25">
      <c r="A20" s="3" t="s">
        <v>21</v>
      </c>
      <c r="B20" s="4">
        <f t="shared" ref="B20:G20" si="1">SUM(B12:B19)</f>
        <v>225831887</v>
      </c>
      <c r="C20" s="5">
        <f t="shared" si="1"/>
        <v>0.99999999999999989</v>
      </c>
      <c r="D20" s="4">
        <f t="shared" si="1"/>
        <v>182523087</v>
      </c>
      <c r="E20" s="5">
        <f t="shared" si="1"/>
        <v>1</v>
      </c>
      <c r="F20" s="4">
        <f t="shared" si="1"/>
        <v>232189920</v>
      </c>
      <c r="G20" s="19">
        <f t="shared" si="1"/>
        <v>1</v>
      </c>
      <c r="H20" s="22">
        <f>SUM(H12:H19)</f>
        <v>640544894</v>
      </c>
      <c r="I20" s="16">
        <f>SUM(I12:I19)</f>
        <v>1</v>
      </c>
    </row>
    <row r="22" spans="1:11" ht="30" customHeight="1" x14ac:dyDescent="0.25">
      <c r="A22" s="154" t="s">
        <v>25</v>
      </c>
      <c r="B22" s="154"/>
      <c r="C22" s="154"/>
      <c r="D22" s="154"/>
      <c r="E22" s="154"/>
      <c r="F22" s="154"/>
      <c r="G22" s="154"/>
      <c r="H22" s="154"/>
      <c r="I22" s="154"/>
      <c r="J22" s="154"/>
      <c r="K22" s="154"/>
    </row>
    <row r="23" spans="1:11" ht="15" customHeight="1" x14ac:dyDescent="0.25"/>
    <row r="24" spans="1:11" ht="45" x14ac:dyDescent="0.25">
      <c r="A24" s="6" t="s">
        <v>9</v>
      </c>
      <c r="B24" s="1" t="s">
        <v>10</v>
      </c>
      <c r="C24" s="1" t="s">
        <v>3</v>
      </c>
      <c r="D24" s="1" t="s">
        <v>11</v>
      </c>
      <c r="E24" s="1" t="s">
        <v>3</v>
      </c>
      <c r="F24" s="1" t="s">
        <v>12</v>
      </c>
      <c r="G24" s="1" t="s">
        <v>3</v>
      </c>
      <c r="H24" s="1" t="s">
        <v>22</v>
      </c>
    </row>
    <row r="25" spans="1:11" x14ac:dyDescent="0.25">
      <c r="A25" s="2" t="s">
        <v>13</v>
      </c>
      <c r="B25" s="8">
        <v>56490777</v>
      </c>
      <c r="C25" s="9">
        <f t="shared" ref="C25:C33" si="2">B25/H25</f>
        <v>0.44647011545294407</v>
      </c>
      <c r="D25" s="8">
        <v>31253209</v>
      </c>
      <c r="E25" s="9">
        <f t="shared" ref="E25:E33" si="3">D25/H25</f>
        <v>0.2470071146393506</v>
      </c>
      <c r="F25" s="8">
        <v>38783580</v>
      </c>
      <c r="G25" s="9">
        <f t="shared" ref="G25:G33" si="4">F25/H25</f>
        <v>0.30652276990770533</v>
      </c>
      <c r="H25" s="8">
        <f t="shared" ref="H25:H33" si="5">B25+D25+F25</f>
        <v>126527566</v>
      </c>
    </row>
    <row r="26" spans="1:11" x14ac:dyDescent="0.25">
      <c r="A26" s="2" t="s">
        <v>14</v>
      </c>
      <c r="B26" s="8">
        <v>79577990</v>
      </c>
      <c r="C26" s="9">
        <f t="shared" si="2"/>
        <v>0.45372508179316728</v>
      </c>
      <c r="D26" s="8">
        <v>35014026</v>
      </c>
      <c r="E26" s="9">
        <f t="shared" si="3"/>
        <v>0.19963738479393719</v>
      </c>
      <c r="F26" s="8">
        <v>60796106</v>
      </c>
      <c r="G26" s="9">
        <f t="shared" si="4"/>
        <v>0.34663753341289555</v>
      </c>
      <c r="H26" s="8">
        <f t="shared" si="5"/>
        <v>175388122</v>
      </c>
    </row>
    <row r="27" spans="1:11" x14ac:dyDescent="0.25">
      <c r="A27" s="2" t="s">
        <v>15</v>
      </c>
      <c r="B27" s="8">
        <v>51128665</v>
      </c>
      <c r="C27" s="9">
        <f t="shared" si="2"/>
        <v>0.50443276563910411</v>
      </c>
      <c r="D27" s="8">
        <v>27162917</v>
      </c>
      <c r="E27" s="9">
        <f t="shared" si="3"/>
        <v>0.26798793485289391</v>
      </c>
      <c r="F27" s="8">
        <v>23067149</v>
      </c>
      <c r="G27" s="9">
        <f t="shared" si="4"/>
        <v>0.22757929950800193</v>
      </c>
      <c r="H27" s="8">
        <f t="shared" si="5"/>
        <v>101358731</v>
      </c>
    </row>
    <row r="28" spans="1:11" ht="30" x14ac:dyDescent="0.25">
      <c r="A28" s="7" t="s">
        <v>16</v>
      </c>
      <c r="B28" s="8">
        <v>1427255</v>
      </c>
      <c r="C28" s="9">
        <f t="shared" si="2"/>
        <v>1.6066888544488751E-2</v>
      </c>
      <c r="D28" s="8">
        <v>25395988</v>
      </c>
      <c r="E28" s="9">
        <f t="shared" si="3"/>
        <v>0.28588760149600023</v>
      </c>
      <c r="F28" s="8">
        <v>62008829</v>
      </c>
      <c r="G28" s="9">
        <f t="shared" si="4"/>
        <v>0.69804550995951098</v>
      </c>
      <c r="H28" s="8">
        <f t="shared" si="5"/>
        <v>88832072</v>
      </c>
    </row>
    <row r="29" spans="1:11" ht="30" x14ac:dyDescent="0.25">
      <c r="A29" s="7" t="s">
        <v>17</v>
      </c>
      <c r="B29" s="8">
        <v>3350671</v>
      </c>
      <c r="C29" s="9">
        <f t="shared" si="2"/>
        <v>6.9759309665207173E-2</v>
      </c>
      <c r="D29" s="8">
        <v>24030052</v>
      </c>
      <c r="E29" s="9">
        <f t="shared" si="3"/>
        <v>0.50029377361699523</v>
      </c>
      <c r="F29" s="8">
        <v>20651160</v>
      </c>
      <c r="G29" s="9">
        <f t="shared" si="4"/>
        <v>0.42994691671779761</v>
      </c>
      <c r="H29" s="8">
        <f t="shared" si="5"/>
        <v>48031883</v>
      </c>
    </row>
    <row r="30" spans="1:11" x14ac:dyDescent="0.25">
      <c r="A30" s="2" t="s">
        <v>18</v>
      </c>
      <c r="B30" s="8">
        <v>353598</v>
      </c>
      <c r="C30" s="9">
        <f t="shared" si="2"/>
        <v>3.7222961854985637E-2</v>
      </c>
      <c r="D30" s="8">
        <v>2324973</v>
      </c>
      <c r="E30" s="9">
        <f t="shared" si="3"/>
        <v>0.24474793775098139</v>
      </c>
      <c r="F30" s="8">
        <v>6820888</v>
      </c>
      <c r="G30" s="9">
        <f t="shared" si="4"/>
        <v>0.718029100394033</v>
      </c>
      <c r="H30" s="8">
        <f t="shared" si="5"/>
        <v>9499459</v>
      </c>
    </row>
    <row r="31" spans="1:11" x14ac:dyDescent="0.25">
      <c r="A31" s="2" t="s">
        <v>19</v>
      </c>
      <c r="B31" s="8">
        <v>27643970</v>
      </c>
      <c r="C31" s="9">
        <f t="shared" si="2"/>
        <v>0.37985554233595886</v>
      </c>
      <c r="D31" s="8">
        <v>30460811</v>
      </c>
      <c r="E31" s="9">
        <f t="shared" si="3"/>
        <v>0.41856172910034778</v>
      </c>
      <c r="F31" s="8">
        <v>14670174</v>
      </c>
      <c r="G31" s="9">
        <f t="shared" si="4"/>
        <v>0.20158272856369339</v>
      </c>
      <c r="H31" s="8">
        <f t="shared" si="5"/>
        <v>72774955</v>
      </c>
    </row>
    <row r="32" spans="1:11" x14ac:dyDescent="0.25">
      <c r="A32" s="2" t="s">
        <v>20</v>
      </c>
      <c r="B32" s="8">
        <v>5858961</v>
      </c>
      <c r="C32" s="9">
        <f t="shared" si="2"/>
        <v>0.32312722837388103</v>
      </c>
      <c r="D32" s="8">
        <v>6881111</v>
      </c>
      <c r="E32" s="9">
        <f t="shared" si="3"/>
        <v>0.37949976549818731</v>
      </c>
      <c r="F32" s="8">
        <v>5391984</v>
      </c>
      <c r="G32" s="9">
        <f t="shared" si="4"/>
        <v>0.29737300612793166</v>
      </c>
      <c r="H32" s="8">
        <f t="shared" si="5"/>
        <v>18132056</v>
      </c>
    </row>
    <row r="33" spans="1:21" x14ac:dyDescent="0.25">
      <c r="A33" s="3" t="s">
        <v>21</v>
      </c>
      <c r="B33" s="4">
        <f>SUM(B25:B32)</f>
        <v>225831887</v>
      </c>
      <c r="C33" s="5">
        <f t="shared" si="2"/>
        <v>0.3525621806425781</v>
      </c>
      <c r="D33" s="4">
        <f>SUM(D25:D32)</f>
        <v>182523087</v>
      </c>
      <c r="E33" s="5">
        <f t="shared" si="3"/>
        <v>0.28494974038070625</v>
      </c>
      <c r="F33" s="4">
        <f>SUM(F25:F32)</f>
        <v>232189870</v>
      </c>
      <c r="G33" s="5">
        <f t="shared" si="4"/>
        <v>0.36248807897671564</v>
      </c>
      <c r="H33" s="4">
        <f t="shared" si="5"/>
        <v>640544844</v>
      </c>
    </row>
    <row r="35" spans="1:21" x14ac:dyDescent="0.25">
      <c r="A35" s="38" t="s">
        <v>39</v>
      </c>
    </row>
    <row r="37" spans="1:21" ht="30" x14ac:dyDescent="0.25">
      <c r="A37" s="23"/>
      <c r="B37" s="24"/>
      <c r="C37" s="25"/>
      <c r="D37" s="26" t="s">
        <v>34</v>
      </c>
      <c r="E37" s="1" t="s">
        <v>26</v>
      </c>
      <c r="F37" s="1" t="s">
        <v>27</v>
      </c>
      <c r="G37" s="1" t="s">
        <v>28</v>
      </c>
      <c r="H37" s="1" t="s">
        <v>29</v>
      </c>
      <c r="I37" s="1" t="s">
        <v>30</v>
      </c>
      <c r="J37" s="1" t="s">
        <v>31</v>
      </c>
      <c r="K37" s="1" t="s">
        <v>32</v>
      </c>
      <c r="L37" s="1" t="s">
        <v>35</v>
      </c>
    </row>
    <row r="38" spans="1:21" x14ac:dyDescent="0.25">
      <c r="A38" s="27" t="s">
        <v>36</v>
      </c>
      <c r="B38" s="28"/>
      <c r="C38" s="29"/>
      <c r="D38" s="30">
        <v>165.6</v>
      </c>
      <c r="E38" s="31">
        <v>213.3</v>
      </c>
      <c r="F38" s="31">
        <v>229.7</v>
      </c>
      <c r="G38" s="31">
        <v>241.8</v>
      </c>
      <c r="H38" s="31">
        <v>235.2</v>
      </c>
      <c r="I38" s="31">
        <v>235.9</v>
      </c>
      <c r="J38" s="2">
        <v>156.80000000000001</v>
      </c>
      <c r="K38" s="2">
        <v>206.1</v>
      </c>
      <c r="L38" s="2">
        <v>225.8</v>
      </c>
    </row>
    <row r="39" spans="1:21" x14ac:dyDescent="0.25">
      <c r="A39" s="32" t="s">
        <v>37</v>
      </c>
      <c r="B39" s="33"/>
      <c r="C39" s="34"/>
      <c r="D39" s="30">
        <v>128.30000000000001</v>
      </c>
      <c r="E39" s="31">
        <v>116</v>
      </c>
      <c r="F39" s="31">
        <v>137.4</v>
      </c>
      <c r="G39" s="31">
        <v>154.1</v>
      </c>
      <c r="H39" s="31">
        <v>141.30000000000001</v>
      </c>
      <c r="I39" s="31">
        <v>167.2</v>
      </c>
      <c r="J39" s="2">
        <v>176.2</v>
      </c>
      <c r="K39" s="2">
        <v>159.69999999999999</v>
      </c>
      <c r="L39" s="2">
        <v>182.5</v>
      </c>
      <c r="U39" s="39"/>
    </row>
    <row r="40" spans="1:21" x14ac:dyDescent="0.25">
      <c r="A40" s="35" t="s">
        <v>38</v>
      </c>
      <c r="B40" s="35"/>
      <c r="C40" s="35"/>
      <c r="D40" s="31">
        <v>130.80000000000001</v>
      </c>
      <c r="E40" s="31">
        <v>135.4</v>
      </c>
      <c r="F40" s="31">
        <v>138.30000000000001</v>
      </c>
      <c r="G40" s="31">
        <v>121.8</v>
      </c>
      <c r="H40" s="31">
        <v>303.8</v>
      </c>
      <c r="I40" s="31">
        <v>399.5</v>
      </c>
      <c r="J40" s="2">
        <v>426.5</v>
      </c>
      <c r="K40" s="2">
        <v>280.60000000000002</v>
      </c>
      <c r="L40" s="2">
        <v>232.1</v>
      </c>
      <c r="U40" s="40"/>
    </row>
    <row r="41" spans="1:21" x14ac:dyDescent="0.25">
      <c r="U41" s="40"/>
    </row>
    <row r="42" spans="1:21" ht="30" x14ac:dyDescent="0.25">
      <c r="A42" s="36"/>
      <c r="B42" s="37"/>
      <c r="C42" s="26" t="s">
        <v>26</v>
      </c>
      <c r="D42" s="1" t="s">
        <v>27</v>
      </c>
      <c r="E42" s="1" t="s">
        <v>28</v>
      </c>
      <c r="F42" s="1" t="s">
        <v>29</v>
      </c>
      <c r="G42" s="17" t="s">
        <v>30</v>
      </c>
      <c r="H42" s="1" t="s">
        <v>31</v>
      </c>
      <c r="I42" s="1" t="s">
        <v>32</v>
      </c>
      <c r="J42" s="1" t="s">
        <v>35</v>
      </c>
      <c r="U42" s="40"/>
    </row>
    <row r="43" spans="1:21" x14ac:dyDescent="0.25">
      <c r="A43" s="153" t="s">
        <v>5</v>
      </c>
      <c r="B43" s="153"/>
      <c r="C43" s="11">
        <v>0.28799999999999998</v>
      </c>
      <c r="D43" s="11">
        <v>7.6999999999999999E-2</v>
      </c>
      <c r="E43" s="11">
        <v>5.2999999999999999E-2</v>
      </c>
      <c r="F43" s="11">
        <v>-2.7E-2</v>
      </c>
      <c r="G43" s="11">
        <v>2.8999999999999998E-3</v>
      </c>
      <c r="H43" s="11">
        <v>-0.33500000000000002</v>
      </c>
      <c r="I43" s="11">
        <v>0.314</v>
      </c>
      <c r="J43" s="11">
        <v>9.5000000000000001E-2</v>
      </c>
      <c r="U43" s="39"/>
    </row>
    <row r="44" spans="1:21" x14ac:dyDescent="0.25">
      <c r="A44" s="152" t="s">
        <v>6</v>
      </c>
      <c r="B44" s="152"/>
      <c r="C44" s="11">
        <v>-9.7000000000000003E-2</v>
      </c>
      <c r="D44" s="11">
        <v>0.185</v>
      </c>
      <c r="E44" s="11">
        <v>0.121</v>
      </c>
      <c r="F44" s="11">
        <v>-8.3000000000000004E-2</v>
      </c>
      <c r="G44" s="11">
        <v>0.183</v>
      </c>
      <c r="H44" s="11">
        <v>5.3999999999999999E-2</v>
      </c>
      <c r="I44" s="11">
        <v>-9.2999999999999999E-2</v>
      </c>
      <c r="J44" s="11">
        <v>0.14199999999999999</v>
      </c>
      <c r="U44" s="39"/>
    </row>
    <row r="45" spans="1:21" x14ac:dyDescent="0.25">
      <c r="A45" s="152" t="s">
        <v>7</v>
      </c>
      <c r="B45" s="152"/>
      <c r="C45" s="11">
        <v>3.5999999999999997E-2</v>
      </c>
      <c r="D45" s="11">
        <v>2.1000000000000001E-2</v>
      </c>
      <c r="E45" s="11">
        <v>-0.11899999999999999</v>
      </c>
      <c r="F45" s="11">
        <v>1.494</v>
      </c>
      <c r="G45" s="11">
        <v>0.315</v>
      </c>
      <c r="H45" s="11">
        <v>6.8000000000000005E-2</v>
      </c>
      <c r="I45" s="11">
        <v>-0.34200000000000003</v>
      </c>
      <c r="J45" s="11">
        <v>-0.17199999999999999</v>
      </c>
    </row>
    <row r="50" spans="1:24" x14ac:dyDescent="0.25">
      <c r="A50" s="41" t="s">
        <v>43</v>
      </c>
    </row>
    <row r="52" spans="1:24" ht="30" x14ac:dyDescent="0.25">
      <c r="A52" s="36"/>
      <c r="B52" s="42"/>
      <c r="C52" s="42"/>
      <c r="D52" s="37"/>
      <c r="E52" s="26" t="s">
        <v>34</v>
      </c>
      <c r="F52" s="1" t="s">
        <v>26</v>
      </c>
      <c r="G52" s="1" t="s">
        <v>27</v>
      </c>
      <c r="H52" s="1" t="s">
        <v>28</v>
      </c>
      <c r="I52" s="1" t="s">
        <v>29</v>
      </c>
      <c r="J52" s="1" t="s">
        <v>30</v>
      </c>
      <c r="K52" s="44" t="s">
        <v>31</v>
      </c>
      <c r="L52" s="44" t="s">
        <v>32</v>
      </c>
      <c r="M52" s="44" t="s">
        <v>35</v>
      </c>
      <c r="X52" s="45"/>
    </row>
    <row r="53" spans="1:24" x14ac:dyDescent="0.25">
      <c r="A53" s="153" t="s">
        <v>36</v>
      </c>
      <c r="B53" s="153"/>
      <c r="C53" s="153"/>
      <c r="D53" s="153"/>
      <c r="E53" s="31">
        <v>165.6</v>
      </c>
      <c r="F53" s="31">
        <v>213.3</v>
      </c>
      <c r="G53" s="31">
        <v>229.7</v>
      </c>
      <c r="H53" s="31">
        <v>241.8</v>
      </c>
      <c r="I53" s="31">
        <v>235.2</v>
      </c>
      <c r="J53" s="31">
        <v>235.9</v>
      </c>
      <c r="K53" s="2">
        <v>156.80000000000001</v>
      </c>
      <c r="L53" s="2">
        <v>206.1</v>
      </c>
      <c r="M53" s="46">
        <v>225.8</v>
      </c>
    </row>
    <row r="54" spans="1:24" x14ac:dyDescent="0.25">
      <c r="A54" s="152" t="s">
        <v>37</v>
      </c>
      <c r="B54" s="152"/>
      <c r="C54" s="152"/>
      <c r="D54" s="152"/>
      <c r="E54" s="31">
        <v>128.30000000000001</v>
      </c>
      <c r="F54" s="31">
        <v>116</v>
      </c>
      <c r="G54" s="31">
        <v>137.4</v>
      </c>
      <c r="H54" s="31">
        <v>154.1</v>
      </c>
      <c r="I54" s="31">
        <v>151.4</v>
      </c>
      <c r="J54" s="31">
        <v>167.2</v>
      </c>
      <c r="K54" s="2">
        <v>176.3</v>
      </c>
      <c r="L54" s="2">
        <v>159.69999999999999</v>
      </c>
      <c r="M54" s="46">
        <v>182.5</v>
      </c>
    </row>
    <row r="55" spans="1:24" x14ac:dyDescent="0.25">
      <c r="A55" s="152" t="s">
        <v>38</v>
      </c>
      <c r="B55" s="152"/>
      <c r="C55" s="152"/>
      <c r="D55" s="152"/>
      <c r="E55" s="31">
        <v>130.80000000000001</v>
      </c>
      <c r="F55" s="31">
        <v>135.4</v>
      </c>
      <c r="G55" s="31">
        <v>138.30000000000001</v>
      </c>
      <c r="H55" s="31">
        <v>121.8</v>
      </c>
      <c r="I55" s="31">
        <v>303.8</v>
      </c>
      <c r="J55" s="31">
        <v>399.5</v>
      </c>
      <c r="K55" s="2">
        <v>426.5</v>
      </c>
      <c r="L55" s="2">
        <v>280.60000000000002</v>
      </c>
      <c r="M55" s="46">
        <v>232.1</v>
      </c>
    </row>
    <row r="56" spans="1:24" x14ac:dyDescent="0.25">
      <c r="A56" s="152" t="s">
        <v>40</v>
      </c>
      <c r="B56" s="152"/>
      <c r="C56" s="152"/>
      <c r="D56" s="152"/>
      <c r="E56" s="43">
        <v>93386</v>
      </c>
      <c r="F56" s="43">
        <v>92613</v>
      </c>
      <c r="G56" s="43">
        <v>41408</v>
      </c>
      <c r="H56" s="43">
        <v>43826</v>
      </c>
      <c r="I56" s="43">
        <v>44360</v>
      </c>
      <c r="J56" s="43">
        <v>46955</v>
      </c>
      <c r="K56" s="43">
        <v>27756</v>
      </c>
      <c r="L56" s="43">
        <v>33764</v>
      </c>
      <c r="M56" s="43">
        <f>E4</f>
        <v>43345.851631477926</v>
      </c>
    </row>
    <row r="57" spans="1:24" x14ac:dyDescent="0.25">
      <c r="A57" s="152" t="s">
        <v>41</v>
      </c>
      <c r="B57" s="152"/>
      <c r="C57" s="152"/>
      <c r="D57" s="152"/>
      <c r="E57" s="43">
        <v>3443</v>
      </c>
      <c r="F57" s="43">
        <v>4130</v>
      </c>
      <c r="G57" s="43">
        <v>3681</v>
      </c>
      <c r="H57" s="43">
        <v>4292</v>
      </c>
      <c r="I57" s="43">
        <v>3725</v>
      </c>
      <c r="J57" s="43">
        <v>2320</v>
      </c>
      <c r="K57" s="43">
        <v>2611</v>
      </c>
      <c r="L57" s="43">
        <v>2220</v>
      </c>
      <c r="M57" s="43">
        <f>E5</f>
        <v>2514.4384488221517</v>
      </c>
    </row>
    <row r="58" spans="1:24" x14ac:dyDescent="0.25">
      <c r="A58" s="152" t="s">
        <v>42</v>
      </c>
      <c r="B58" s="152"/>
      <c r="C58" s="152"/>
      <c r="D58" s="152"/>
      <c r="E58" s="43">
        <v>5926</v>
      </c>
      <c r="F58" s="43">
        <v>7341</v>
      </c>
      <c r="G58" s="43">
        <v>4429</v>
      </c>
      <c r="H58" s="43">
        <v>4337</v>
      </c>
      <c r="I58" s="43">
        <v>10238</v>
      </c>
      <c r="J58" s="43">
        <v>6206</v>
      </c>
      <c r="K58" s="43">
        <v>6664</v>
      </c>
      <c r="L58" s="43">
        <v>4290</v>
      </c>
      <c r="M58" s="43">
        <f>E6</f>
        <v>3435.8294736530579</v>
      </c>
    </row>
  </sheetData>
  <customSheetViews>
    <customSheetView guid="{C520D7F7-BD71-4ED9-BD7D-7AD450B86C47}" topLeftCell="A22">
      <selection activeCell="K8" sqref="K8"/>
      <pageMargins left="0.7" right="0.7" top="0.75" bottom="0.75" header="0.3" footer="0.3"/>
      <pageSetup paperSize="9" orientation="portrait" r:id="rId1"/>
    </customSheetView>
  </customSheetViews>
  <mergeCells count="13">
    <mergeCell ref="A22:K22"/>
    <mergeCell ref="A1:E1"/>
    <mergeCell ref="H1:P1"/>
    <mergeCell ref="A9:I9"/>
    <mergeCell ref="A43:B43"/>
    <mergeCell ref="A56:D56"/>
    <mergeCell ref="A57:D57"/>
    <mergeCell ref="A58:D58"/>
    <mergeCell ref="A44:B44"/>
    <mergeCell ref="A45:B45"/>
    <mergeCell ref="A53:D53"/>
    <mergeCell ref="A54:D54"/>
    <mergeCell ref="A55:D55"/>
  </mergeCells>
  <phoneticPr fontId="4" type="noConversion"/>
  <conditionalFormatting sqref="B12:B19">
    <cfRule type="top10" dxfId="8" priority="7" percent="1" rank="10"/>
  </conditionalFormatting>
  <conditionalFormatting sqref="D12:D19">
    <cfRule type="top10" dxfId="7" priority="6" percent="1" rank="10"/>
  </conditionalFormatting>
  <conditionalFormatting sqref="F12:F19">
    <cfRule type="top10" dxfId="6" priority="5" percent="1" rank="10"/>
  </conditionalFormatting>
  <conditionalFormatting sqref="G25:G32">
    <cfRule type="top10" dxfId="5" priority="4" percent="1" rank="10"/>
  </conditionalFormatting>
  <conditionalFormatting sqref="E25:E32">
    <cfRule type="top10" dxfId="4" priority="3" percent="1" rank="10"/>
  </conditionalFormatting>
  <conditionalFormatting sqref="C25:C32">
    <cfRule type="top10" dxfId="3" priority="2" percent="1" rank="10"/>
  </conditionalFormatting>
  <conditionalFormatting sqref="I4:Q6">
    <cfRule type="iconSet" priority="1">
      <iconSet iconSet="3Arrows">
        <cfvo type="percent" val="0"/>
        <cfvo type="percent" val="33"/>
        <cfvo type="percent" val="67"/>
      </iconSet>
    </cfRule>
  </conditionalFormatting>
  <pageMargins left="0.7" right="0.7" top="0.75" bottom="0.75" header="0.3" footer="0.3"/>
  <pageSetup paperSize="9" orientation="portrait"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D60"/>
  <sheetViews>
    <sheetView tabSelected="1" topLeftCell="A43" zoomScale="90" zoomScaleNormal="90" workbookViewId="0">
      <selection activeCell="O68" sqref="O68"/>
    </sheetView>
  </sheetViews>
  <sheetFormatPr defaultRowHeight="15" x14ac:dyDescent="0.25"/>
  <cols>
    <col min="3" max="3" width="9.85546875" customWidth="1"/>
    <col min="4" max="4" width="12" bestFit="1" customWidth="1"/>
    <col min="6" max="6" width="12" bestFit="1" customWidth="1"/>
    <col min="7" max="7" width="13.5703125" bestFit="1" customWidth="1"/>
    <col min="8" max="8" width="11" bestFit="1" customWidth="1"/>
    <col min="9" max="13" width="12" bestFit="1" customWidth="1"/>
    <col min="14" max="15" width="9.85546875" customWidth="1"/>
    <col min="16" max="16" width="12" bestFit="1" customWidth="1"/>
    <col min="17" max="17" width="9.85546875" customWidth="1"/>
    <col min="18" max="20" width="12" bestFit="1" customWidth="1"/>
    <col min="22" max="22" width="14" bestFit="1" customWidth="1"/>
    <col min="23" max="23" width="13.140625" bestFit="1" customWidth="1"/>
    <col min="26" max="26" width="12.5703125" customWidth="1"/>
    <col min="28" max="28" width="9.7109375" customWidth="1"/>
  </cols>
  <sheetData>
    <row r="1" spans="1:29" x14ac:dyDescent="0.25">
      <c r="A1" s="41" t="s">
        <v>44</v>
      </c>
    </row>
    <row r="3" spans="1:29" ht="44.25" customHeight="1" x14ac:dyDescent="0.25">
      <c r="A3" s="159" t="s">
        <v>45</v>
      </c>
      <c r="B3" s="158" t="s">
        <v>46</v>
      </c>
      <c r="C3" s="158"/>
      <c r="D3" s="158"/>
      <c r="E3" s="158" t="s">
        <v>47</v>
      </c>
      <c r="F3" s="158"/>
      <c r="G3" s="158"/>
      <c r="H3" s="169" t="s">
        <v>48</v>
      </c>
      <c r="I3" s="169"/>
      <c r="J3" s="169"/>
      <c r="K3" s="158" t="s">
        <v>49</v>
      </c>
      <c r="L3" s="158"/>
      <c r="M3" s="168"/>
      <c r="N3" s="158" t="s">
        <v>76</v>
      </c>
      <c r="O3" s="158"/>
      <c r="P3" s="168"/>
      <c r="Q3" s="158" t="s">
        <v>77</v>
      </c>
      <c r="R3" s="158"/>
      <c r="S3" s="168"/>
      <c r="T3" s="170" t="s">
        <v>50</v>
      </c>
      <c r="U3" s="159"/>
      <c r="V3" s="159"/>
      <c r="W3" s="158" t="s">
        <v>51</v>
      </c>
    </row>
    <row r="4" spans="1:29" ht="75" x14ac:dyDescent="0.25">
      <c r="A4" s="159"/>
      <c r="B4" s="47" t="s">
        <v>52</v>
      </c>
      <c r="C4" s="47" t="s">
        <v>53</v>
      </c>
      <c r="D4" s="47" t="s">
        <v>54</v>
      </c>
      <c r="E4" s="47" t="s">
        <v>52</v>
      </c>
      <c r="F4" s="47" t="s">
        <v>55</v>
      </c>
      <c r="G4" s="47" t="s">
        <v>54</v>
      </c>
      <c r="H4" s="47" t="s">
        <v>56</v>
      </c>
      <c r="I4" s="47" t="s">
        <v>55</v>
      </c>
      <c r="J4" s="47" t="s">
        <v>54</v>
      </c>
      <c r="K4" s="47" t="s">
        <v>56</v>
      </c>
      <c r="L4" s="47" t="s">
        <v>57</v>
      </c>
      <c r="M4" s="48" t="s">
        <v>54</v>
      </c>
      <c r="N4" s="47" t="s">
        <v>56</v>
      </c>
      <c r="O4" s="47" t="s">
        <v>57</v>
      </c>
      <c r="P4" s="48" t="s">
        <v>54</v>
      </c>
      <c r="Q4" s="47" t="s">
        <v>56</v>
      </c>
      <c r="R4" s="47" t="s">
        <v>57</v>
      </c>
      <c r="S4" s="48" t="s">
        <v>54</v>
      </c>
      <c r="T4" s="49" t="s">
        <v>65</v>
      </c>
      <c r="U4" s="47" t="s">
        <v>57</v>
      </c>
      <c r="V4" s="47" t="s">
        <v>54</v>
      </c>
      <c r="W4" s="158"/>
      <c r="Y4" s="97"/>
      <c r="Z4" s="96" t="s">
        <v>97</v>
      </c>
      <c r="AA4" s="95" t="s">
        <v>57</v>
      </c>
      <c r="AB4" s="95" t="s">
        <v>2</v>
      </c>
      <c r="AC4" s="95" t="s">
        <v>78</v>
      </c>
    </row>
    <row r="5" spans="1:29" x14ac:dyDescent="0.25">
      <c r="A5" s="2">
        <v>2012</v>
      </c>
      <c r="B5" s="50"/>
      <c r="C5" s="2">
        <v>52</v>
      </c>
      <c r="D5" s="43">
        <v>18927041</v>
      </c>
      <c r="E5" s="50"/>
      <c r="F5" s="2">
        <v>2</v>
      </c>
      <c r="G5" s="43">
        <v>261096977</v>
      </c>
      <c r="H5" s="50"/>
      <c r="I5" s="2">
        <v>9</v>
      </c>
      <c r="J5" s="43">
        <v>996010</v>
      </c>
      <c r="K5" s="50"/>
      <c r="L5" s="2">
        <v>8</v>
      </c>
      <c r="M5" s="51">
        <v>26892277</v>
      </c>
      <c r="N5" s="82"/>
      <c r="O5" s="82"/>
      <c r="P5" s="82"/>
      <c r="Q5" s="82"/>
      <c r="R5" s="82"/>
      <c r="S5" s="83"/>
      <c r="T5" s="34">
        <v>0</v>
      </c>
      <c r="U5" s="2">
        <f t="shared" ref="U5:V9" si="0">C5+F5+I5+L5</f>
        <v>71</v>
      </c>
      <c r="V5" s="43">
        <f>D5+G5+J5+M5</f>
        <v>307912305</v>
      </c>
      <c r="W5" s="43">
        <f t="shared" ref="W5:W11" si="1">V5/U5</f>
        <v>4336793.0281690145</v>
      </c>
      <c r="Y5" s="89">
        <v>2012</v>
      </c>
      <c r="Z5" s="91"/>
      <c r="AA5" s="89">
        <v>71</v>
      </c>
      <c r="AB5" s="90">
        <v>307.912305</v>
      </c>
      <c r="AC5" s="90">
        <v>4.3367930281690139</v>
      </c>
    </row>
    <row r="6" spans="1:29" x14ac:dyDescent="0.25">
      <c r="A6" s="2">
        <v>2013</v>
      </c>
      <c r="B6" s="50"/>
      <c r="C6" s="2">
        <v>61</v>
      </c>
      <c r="D6" s="43">
        <v>21098554</v>
      </c>
      <c r="E6" s="50"/>
      <c r="F6" s="2">
        <v>0</v>
      </c>
      <c r="G6" s="43">
        <v>0</v>
      </c>
      <c r="H6" s="50"/>
      <c r="I6" s="2">
        <v>8</v>
      </c>
      <c r="J6" s="43">
        <v>1411781</v>
      </c>
      <c r="K6" s="50"/>
      <c r="L6" s="2">
        <v>12</v>
      </c>
      <c r="M6" s="51">
        <v>27501354</v>
      </c>
      <c r="N6" s="82"/>
      <c r="O6" s="82"/>
      <c r="P6" s="82"/>
      <c r="Q6" s="82"/>
      <c r="R6" s="82"/>
      <c r="S6" s="83"/>
      <c r="T6" s="34">
        <v>0</v>
      </c>
      <c r="U6" s="2">
        <f t="shared" si="0"/>
        <v>81</v>
      </c>
      <c r="V6" s="43">
        <f t="shared" si="0"/>
        <v>50011689</v>
      </c>
      <c r="W6" s="43">
        <f t="shared" si="1"/>
        <v>617428.25925925921</v>
      </c>
      <c r="Y6" s="89">
        <v>2013</v>
      </c>
      <c r="Z6" s="91"/>
      <c r="AA6" s="89">
        <v>81</v>
      </c>
      <c r="AB6" s="90">
        <v>50.011688999999997</v>
      </c>
      <c r="AC6" s="90">
        <v>0.61742825925925926</v>
      </c>
    </row>
    <row r="7" spans="1:29" x14ac:dyDescent="0.25">
      <c r="A7" s="2">
        <v>2014</v>
      </c>
      <c r="B7" s="2">
        <v>19</v>
      </c>
      <c r="C7" s="2">
        <v>107</v>
      </c>
      <c r="D7" s="43">
        <v>59729802</v>
      </c>
      <c r="E7" s="2">
        <v>3</v>
      </c>
      <c r="F7" s="2">
        <v>6</v>
      </c>
      <c r="G7" s="43">
        <v>164507312</v>
      </c>
      <c r="H7" s="2">
        <v>17</v>
      </c>
      <c r="I7" s="2">
        <v>41</v>
      </c>
      <c r="J7" s="43">
        <v>5321663</v>
      </c>
      <c r="K7" s="2">
        <v>2</v>
      </c>
      <c r="L7" s="2">
        <v>10</v>
      </c>
      <c r="M7" s="51">
        <v>38944180</v>
      </c>
      <c r="N7" s="82"/>
      <c r="O7" s="82"/>
      <c r="P7" s="82"/>
      <c r="Q7" s="82"/>
      <c r="R7" s="82"/>
      <c r="S7" s="83"/>
      <c r="T7" s="34">
        <v>41</v>
      </c>
      <c r="U7" s="2">
        <f t="shared" si="0"/>
        <v>164</v>
      </c>
      <c r="V7" s="43">
        <f t="shared" si="0"/>
        <v>268502957</v>
      </c>
      <c r="W7" s="43">
        <f t="shared" si="1"/>
        <v>1637213.1524390243</v>
      </c>
      <c r="Y7" s="89">
        <v>2014</v>
      </c>
      <c r="Z7" s="91">
        <v>41</v>
      </c>
      <c r="AA7" s="89">
        <v>164</v>
      </c>
      <c r="AB7" s="90">
        <v>268.50295699999998</v>
      </c>
      <c r="AC7" s="90">
        <v>1.6372131524390243</v>
      </c>
    </row>
    <row r="8" spans="1:29" x14ac:dyDescent="0.25">
      <c r="A8" s="2">
        <v>2015</v>
      </c>
      <c r="B8" s="2">
        <v>29</v>
      </c>
      <c r="C8" s="2">
        <v>114</v>
      </c>
      <c r="D8" s="43">
        <v>53923521</v>
      </c>
      <c r="E8" s="2">
        <v>1</v>
      </c>
      <c r="F8" s="2">
        <v>1</v>
      </c>
      <c r="G8" s="43">
        <v>46471239</v>
      </c>
      <c r="H8" s="2">
        <v>11</v>
      </c>
      <c r="I8" s="2">
        <v>65</v>
      </c>
      <c r="J8" s="43">
        <v>2416917</v>
      </c>
      <c r="K8" s="2">
        <v>2</v>
      </c>
      <c r="L8" s="2">
        <v>8</v>
      </c>
      <c r="M8" s="51">
        <v>23704458</v>
      </c>
      <c r="N8" s="82"/>
      <c r="O8" s="82"/>
      <c r="P8" s="82"/>
      <c r="Q8" s="82"/>
      <c r="R8" s="82"/>
      <c r="S8" s="83"/>
      <c r="T8" s="34">
        <f>B8+E8+H8+K8</f>
        <v>43</v>
      </c>
      <c r="U8" s="2">
        <f t="shared" si="0"/>
        <v>188</v>
      </c>
      <c r="V8" s="43">
        <f t="shared" si="0"/>
        <v>126516135</v>
      </c>
      <c r="W8" s="43">
        <f t="shared" si="1"/>
        <v>672958.16489361704</v>
      </c>
      <c r="Y8" s="89">
        <v>2015</v>
      </c>
      <c r="Z8" s="91">
        <v>43</v>
      </c>
      <c r="AA8" s="89">
        <v>188</v>
      </c>
      <c r="AB8" s="92">
        <v>126.51613500000001</v>
      </c>
      <c r="AC8" s="90">
        <v>0.67295816489361704</v>
      </c>
    </row>
    <row r="9" spans="1:29" x14ac:dyDescent="0.25">
      <c r="A9" s="2">
        <v>2016</v>
      </c>
      <c r="B9" s="2">
        <v>29</v>
      </c>
      <c r="C9" s="2">
        <v>110</v>
      </c>
      <c r="D9" s="43">
        <v>52163751</v>
      </c>
      <c r="E9" s="2">
        <v>1</v>
      </c>
      <c r="F9" s="2">
        <v>1</v>
      </c>
      <c r="G9" s="43">
        <v>45392495</v>
      </c>
      <c r="H9" s="2">
        <v>17</v>
      </c>
      <c r="I9" s="2">
        <v>66</v>
      </c>
      <c r="J9" s="43">
        <v>2555464</v>
      </c>
      <c r="K9" s="2">
        <v>1</v>
      </c>
      <c r="L9" s="2">
        <v>69</v>
      </c>
      <c r="M9" s="51">
        <v>21267963</v>
      </c>
      <c r="N9" s="82"/>
      <c r="O9" s="82"/>
      <c r="P9" s="82"/>
      <c r="Q9" s="82"/>
      <c r="R9" s="82"/>
      <c r="S9" s="83"/>
      <c r="T9" s="34">
        <v>48</v>
      </c>
      <c r="U9" s="2">
        <f t="shared" si="0"/>
        <v>246</v>
      </c>
      <c r="V9" s="43">
        <f t="shared" si="0"/>
        <v>121379673</v>
      </c>
      <c r="W9" s="43">
        <f t="shared" si="1"/>
        <v>493413.30487804877</v>
      </c>
      <c r="Y9" s="93">
        <v>2016</v>
      </c>
      <c r="Z9" s="89">
        <v>48</v>
      </c>
      <c r="AA9" s="93">
        <v>246</v>
      </c>
      <c r="AB9" s="90">
        <v>121.4</v>
      </c>
      <c r="AC9" s="92">
        <v>0.49349593495934962</v>
      </c>
    </row>
    <row r="10" spans="1:29" x14ac:dyDescent="0.25">
      <c r="A10" s="2">
        <v>2017</v>
      </c>
      <c r="B10" s="2">
        <v>30</v>
      </c>
      <c r="C10" s="2">
        <v>158</v>
      </c>
      <c r="D10" s="43">
        <v>54899247</v>
      </c>
      <c r="E10" s="2">
        <v>1</v>
      </c>
      <c r="F10" s="2">
        <v>1</v>
      </c>
      <c r="G10" s="43">
        <v>41211453</v>
      </c>
      <c r="H10" s="2">
        <v>16</v>
      </c>
      <c r="I10" s="2">
        <v>97</v>
      </c>
      <c r="J10" s="43">
        <v>2177695</v>
      </c>
      <c r="K10" s="2">
        <v>1</v>
      </c>
      <c r="L10" s="2">
        <v>86</v>
      </c>
      <c r="M10" s="51">
        <v>16661117</v>
      </c>
      <c r="N10" s="8">
        <v>1</v>
      </c>
      <c r="O10" s="8">
        <v>2</v>
      </c>
      <c r="P10" s="8">
        <v>135000000</v>
      </c>
      <c r="Q10" s="8">
        <v>1</v>
      </c>
      <c r="R10" s="8">
        <v>8</v>
      </c>
      <c r="S10" s="84">
        <v>64474526</v>
      </c>
      <c r="T10" s="55">
        <f t="shared" ref="T10:V11" si="2">B10+E10+H10+K10+N10+Q10</f>
        <v>50</v>
      </c>
      <c r="U10" s="43">
        <f t="shared" si="2"/>
        <v>352</v>
      </c>
      <c r="V10" s="43">
        <f t="shared" si="2"/>
        <v>314424038</v>
      </c>
      <c r="W10" s="43">
        <f t="shared" si="1"/>
        <v>893250.10795454541</v>
      </c>
      <c r="Y10" s="93">
        <v>2017</v>
      </c>
      <c r="Z10" s="89">
        <v>50</v>
      </c>
      <c r="AA10" s="89">
        <v>352</v>
      </c>
      <c r="AB10" s="92">
        <v>314.424038</v>
      </c>
      <c r="AC10" s="94">
        <v>0.8932501079545454</v>
      </c>
    </row>
    <row r="11" spans="1:29" x14ac:dyDescent="0.25">
      <c r="A11" s="2">
        <v>2018</v>
      </c>
      <c r="B11" s="2">
        <v>29</v>
      </c>
      <c r="C11" s="2">
        <v>165</v>
      </c>
      <c r="D11" s="43">
        <v>141720457</v>
      </c>
      <c r="E11" s="2">
        <v>1</v>
      </c>
      <c r="F11" s="2">
        <v>1</v>
      </c>
      <c r="G11" s="43">
        <v>33698823</v>
      </c>
      <c r="H11" s="2">
        <v>15</v>
      </c>
      <c r="I11" s="2">
        <v>147</v>
      </c>
      <c r="J11" s="43">
        <v>4270428</v>
      </c>
      <c r="K11" s="2">
        <v>1</v>
      </c>
      <c r="L11" s="2">
        <v>117</v>
      </c>
      <c r="M11" s="51">
        <v>26197188</v>
      </c>
      <c r="N11" s="43">
        <v>1</v>
      </c>
      <c r="O11" s="43">
        <v>1</v>
      </c>
      <c r="P11" s="43">
        <v>1200</v>
      </c>
      <c r="Q11" s="43">
        <v>1</v>
      </c>
      <c r="R11" s="43">
        <v>1</v>
      </c>
      <c r="S11" s="80">
        <v>4940688</v>
      </c>
      <c r="T11" s="55">
        <f t="shared" si="2"/>
        <v>48</v>
      </c>
      <c r="U11" s="43">
        <f t="shared" si="2"/>
        <v>432</v>
      </c>
      <c r="V11" s="43">
        <f t="shared" si="2"/>
        <v>210828784</v>
      </c>
      <c r="W11" s="43">
        <f t="shared" si="1"/>
        <v>488029.59259259258</v>
      </c>
      <c r="Y11" s="87">
        <v>2018</v>
      </c>
      <c r="Z11" s="88">
        <v>48</v>
      </c>
      <c r="AA11" s="86">
        <v>432</v>
      </c>
      <c r="AB11" s="85">
        <v>210.8</v>
      </c>
      <c r="AC11" s="85">
        <v>0.5</v>
      </c>
    </row>
    <row r="13" spans="1:29" x14ac:dyDescent="0.25">
      <c r="A13" s="41" t="s">
        <v>58</v>
      </c>
    </row>
    <row r="15" spans="1:29" x14ac:dyDescent="0.25">
      <c r="A15" s="159" t="s">
        <v>45</v>
      </c>
      <c r="B15" s="159" t="s">
        <v>59</v>
      </c>
      <c r="C15" s="159"/>
      <c r="D15" s="159"/>
      <c r="E15" s="160"/>
      <c r="F15" s="102"/>
      <c r="G15" s="103"/>
      <c r="H15" s="100"/>
    </row>
    <row r="16" spans="1:29" ht="105" x14ac:dyDescent="0.25">
      <c r="A16" s="159"/>
      <c r="B16" s="99" t="s">
        <v>60</v>
      </c>
      <c r="C16" s="60" t="s">
        <v>82</v>
      </c>
      <c r="D16" s="99" t="s">
        <v>61</v>
      </c>
      <c r="E16" s="104" t="s">
        <v>83</v>
      </c>
      <c r="F16" s="105"/>
      <c r="G16" s="58" t="s">
        <v>62</v>
      </c>
      <c r="H16" s="144" t="s">
        <v>277</v>
      </c>
    </row>
    <row r="17" spans="1:12" x14ac:dyDescent="0.25">
      <c r="A17" s="2">
        <v>2012</v>
      </c>
      <c r="B17" s="2"/>
      <c r="C17" s="53"/>
      <c r="D17" s="43">
        <f>V5</f>
        <v>307912305</v>
      </c>
      <c r="E17" s="54">
        <v>0.17100000000000001</v>
      </c>
      <c r="F17" s="52"/>
      <c r="G17" s="55">
        <v>1804590796</v>
      </c>
      <c r="H17" s="2">
        <v>240</v>
      </c>
    </row>
    <row r="18" spans="1:12" x14ac:dyDescent="0.25">
      <c r="A18" s="2">
        <v>2013</v>
      </c>
      <c r="B18" s="2"/>
      <c r="C18" s="53"/>
      <c r="D18" s="43">
        <f>V6</f>
        <v>50011689</v>
      </c>
      <c r="E18" s="54">
        <v>3.7999999999999999E-2</v>
      </c>
      <c r="F18" s="52"/>
      <c r="G18" s="55">
        <v>1305115872</v>
      </c>
      <c r="H18" s="2">
        <v>238</v>
      </c>
    </row>
    <row r="19" spans="1:12" x14ac:dyDescent="0.25">
      <c r="A19" s="2">
        <v>2014</v>
      </c>
      <c r="B19" s="2">
        <v>41</v>
      </c>
      <c r="C19" s="56">
        <f>B19/H19</f>
        <v>0.18552036199095023</v>
      </c>
      <c r="D19" s="43">
        <f>V7</f>
        <v>268502957</v>
      </c>
      <c r="E19" s="54">
        <v>0.16400000000000001</v>
      </c>
      <c r="F19" s="52"/>
      <c r="G19" s="55">
        <v>1632977236</v>
      </c>
      <c r="H19" s="2">
        <v>221</v>
      </c>
    </row>
    <row r="20" spans="1:12" x14ac:dyDescent="0.25">
      <c r="A20" s="2">
        <v>2015</v>
      </c>
      <c r="B20" s="2">
        <f>T8</f>
        <v>43</v>
      </c>
      <c r="C20" s="56">
        <f>B20/[1]II_Dinamika_sps_skaits_kopā_sum!G17</f>
        <v>0.18297872340425531</v>
      </c>
      <c r="D20" s="43">
        <f>V8</f>
        <v>126516135</v>
      </c>
      <c r="E20" s="54">
        <v>9.8000000000000004E-2</v>
      </c>
      <c r="F20" s="52"/>
      <c r="G20" s="55">
        <v>1296767325</v>
      </c>
      <c r="H20" s="2">
        <v>235</v>
      </c>
    </row>
    <row r="21" spans="1:12" x14ac:dyDescent="0.25">
      <c r="A21" s="2">
        <v>2016</v>
      </c>
      <c r="B21" s="2">
        <v>48</v>
      </c>
      <c r="C21" s="56">
        <v>0.21099999999999999</v>
      </c>
      <c r="D21" s="43">
        <v>121379673</v>
      </c>
      <c r="E21" s="56">
        <v>7.9000000000000001E-2</v>
      </c>
      <c r="F21" s="52"/>
      <c r="G21" s="43">
        <v>1529612786</v>
      </c>
      <c r="H21" s="2">
        <v>228</v>
      </c>
    </row>
    <row r="22" spans="1:12" x14ac:dyDescent="0.25">
      <c r="A22" s="2">
        <v>2017</v>
      </c>
      <c r="B22" s="2">
        <v>50</v>
      </c>
      <c r="C22" s="56">
        <v>0.217</v>
      </c>
      <c r="D22" s="43">
        <v>314424038</v>
      </c>
      <c r="E22" s="54">
        <v>0.254</v>
      </c>
      <c r="F22" s="52"/>
      <c r="G22" s="55">
        <v>1237679088</v>
      </c>
      <c r="H22" s="2">
        <v>230</v>
      </c>
    </row>
    <row r="23" spans="1:12" x14ac:dyDescent="0.25">
      <c r="A23" s="93">
        <v>2018</v>
      </c>
      <c r="B23" s="89">
        <v>48</v>
      </c>
      <c r="C23" s="56">
        <v>0.215</v>
      </c>
      <c r="D23" s="43">
        <v>210828784</v>
      </c>
      <c r="E23" s="106"/>
      <c r="F23" s="57"/>
      <c r="G23" s="107"/>
      <c r="H23" s="89">
        <v>223</v>
      </c>
    </row>
    <row r="25" spans="1:12" x14ac:dyDescent="0.25">
      <c r="A25" s="41" t="s">
        <v>275</v>
      </c>
    </row>
    <row r="27" spans="1:12" ht="29.25" customHeight="1" x14ac:dyDescent="0.25">
      <c r="A27" s="161"/>
      <c r="B27" s="161"/>
      <c r="C27" s="161"/>
      <c r="D27" s="162" t="s">
        <v>64</v>
      </c>
      <c r="E27" s="162"/>
      <c r="F27" s="163"/>
      <c r="G27" s="164" t="s">
        <v>79</v>
      </c>
      <c r="H27" s="162"/>
      <c r="I27" s="162"/>
      <c r="J27" s="165" t="s">
        <v>80</v>
      </c>
      <c r="K27" s="166"/>
      <c r="L27" s="167"/>
    </row>
    <row r="28" spans="1:12" ht="60" x14ac:dyDescent="0.25">
      <c r="A28" s="161"/>
      <c r="B28" s="161"/>
      <c r="C28" s="161"/>
      <c r="D28" s="58" t="s">
        <v>65</v>
      </c>
      <c r="E28" s="47" t="s">
        <v>66</v>
      </c>
      <c r="F28" s="47" t="s">
        <v>54</v>
      </c>
      <c r="G28" s="47" t="s">
        <v>65</v>
      </c>
      <c r="H28" s="47" t="s">
        <v>57</v>
      </c>
      <c r="I28" s="48" t="s">
        <v>54</v>
      </c>
      <c r="J28" s="59" t="s">
        <v>56</v>
      </c>
      <c r="K28" s="60" t="s">
        <v>53</v>
      </c>
      <c r="L28" s="60" t="s">
        <v>54</v>
      </c>
    </row>
    <row r="29" spans="1:12" x14ac:dyDescent="0.25">
      <c r="A29" s="171" t="s">
        <v>50</v>
      </c>
      <c r="B29" s="171"/>
      <c r="C29" s="171"/>
      <c r="D29" s="108">
        <f t="shared" ref="D29:I29" si="3">D31+D32+D33+D34+D35+D36</f>
        <v>50</v>
      </c>
      <c r="E29" s="61">
        <f t="shared" si="3"/>
        <v>352</v>
      </c>
      <c r="F29" s="61">
        <f t="shared" si="3"/>
        <v>314424038</v>
      </c>
      <c r="G29" s="61">
        <f t="shared" si="3"/>
        <v>48</v>
      </c>
      <c r="H29" s="61">
        <f t="shared" si="3"/>
        <v>432</v>
      </c>
      <c r="I29" s="62">
        <f t="shared" si="3"/>
        <v>210828784</v>
      </c>
      <c r="J29" s="63">
        <f>(G29-D29)/D29</f>
        <v>-0.04</v>
      </c>
      <c r="K29" s="64">
        <f>(H29-E29)/E29</f>
        <v>0.22727272727272727</v>
      </c>
      <c r="L29" s="64">
        <f>(I29-F29)/F29</f>
        <v>-0.32947625333912922</v>
      </c>
    </row>
    <row r="30" spans="1:12" x14ac:dyDescent="0.25">
      <c r="A30" s="172" t="s">
        <v>67</v>
      </c>
      <c r="B30" s="173"/>
      <c r="C30" s="173"/>
      <c r="D30" s="65"/>
      <c r="E30" s="66"/>
      <c r="F30" s="66"/>
      <c r="G30" s="65"/>
      <c r="H30" s="67"/>
      <c r="I30" s="67"/>
      <c r="J30" s="68"/>
      <c r="K30" s="69"/>
      <c r="L30" s="70"/>
    </row>
    <row r="31" spans="1:12" x14ac:dyDescent="0.25">
      <c r="A31" s="174" t="s">
        <v>13</v>
      </c>
      <c r="B31" s="174"/>
      <c r="C31" s="174"/>
      <c r="D31" s="71">
        <v>30</v>
      </c>
      <c r="E31" s="71">
        <v>158</v>
      </c>
      <c r="F31" s="71">
        <v>54899247</v>
      </c>
      <c r="G31" s="71">
        <v>29</v>
      </c>
      <c r="H31" s="71">
        <v>165</v>
      </c>
      <c r="I31" s="72">
        <v>141720457</v>
      </c>
      <c r="J31" s="73">
        <f t="shared" ref="J31:L34" si="4">(G31-D31)/D31</f>
        <v>-3.3333333333333333E-2</v>
      </c>
      <c r="K31" s="74">
        <f t="shared" si="4"/>
        <v>4.4303797468354431E-2</v>
      </c>
      <c r="L31" s="74">
        <f t="shared" si="4"/>
        <v>1.5814644962252398</v>
      </c>
    </row>
    <row r="32" spans="1:12" x14ac:dyDescent="0.25">
      <c r="A32" s="175" t="s">
        <v>15</v>
      </c>
      <c r="B32" s="175"/>
      <c r="C32" s="175"/>
      <c r="D32" s="43">
        <v>16</v>
      </c>
      <c r="E32" s="43">
        <v>97</v>
      </c>
      <c r="F32" s="43">
        <v>2177695</v>
      </c>
      <c r="G32" s="43">
        <v>15</v>
      </c>
      <c r="H32" s="43">
        <v>147</v>
      </c>
      <c r="I32" s="51">
        <v>4270428</v>
      </c>
      <c r="J32" s="75">
        <f t="shared" si="4"/>
        <v>-6.25E-2</v>
      </c>
      <c r="K32" s="56">
        <f t="shared" si="4"/>
        <v>0.51546391752577314</v>
      </c>
      <c r="L32" s="56">
        <f t="shared" si="4"/>
        <v>0.96098535378002892</v>
      </c>
    </row>
    <row r="33" spans="1:30" x14ac:dyDescent="0.25">
      <c r="A33" s="175" t="s">
        <v>16</v>
      </c>
      <c r="B33" s="175"/>
      <c r="C33" s="175"/>
      <c r="D33" s="43">
        <v>1</v>
      </c>
      <c r="E33" s="43">
        <v>86</v>
      </c>
      <c r="F33" s="43">
        <v>16661117</v>
      </c>
      <c r="G33" s="43">
        <v>1</v>
      </c>
      <c r="H33" s="43">
        <v>117</v>
      </c>
      <c r="I33" s="51">
        <v>26197188</v>
      </c>
      <c r="J33" s="75">
        <f t="shared" si="4"/>
        <v>0</v>
      </c>
      <c r="K33" s="56">
        <f t="shared" si="4"/>
        <v>0.36046511627906974</v>
      </c>
      <c r="L33" s="56">
        <f t="shared" si="4"/>
        <v>0.57235484271552739</v>
      </c>
    </row>
    <row r="34" spans="1:30" x14ac:dyDescent="0.25">
      <c r="A34" s="175" t="s">
        <v>14</v>
      </c>
      <c r="B34" s="175"/>
      <c r="C34" s="175"/>
      <c r="D34" s="43">
        <v>1</v>
      </c>
      <c r="E34" s="43">
        <v>1</v>
      </c>
      <c r="F34" s="43">
        <v>41211453</v>
      </c>
      <c r="G34" s="43">
        <v>1</v>
      </c>
      <c r="H34" s="43">
        <v>1</v>
      </c>
      <c r="I34" s="51">
        <v>33698823</v>
      </c>
      <c r="J34" s="75">
        <f t="shared" si="4"/>
        <v>0</v>
      </c>
      <c r="K34" s="56">
        <f t="shared" si="4"/>
        <v>0</v>
      </c>
      <c r="L34" s="56">
        <f t="shared" si="4"/>
        <v>-0.18229471307405734</v>
      </c>
    </row>
    <row r="35" spans="1:30" x14ac:dyDescent="0.25">
      <c r="A35" s="175" t="s">
        <v>84</v>
      </c>
      <c r="B35" s="175"/>
      <c r="C35" s="175"/>
      <c r="D35" s="43">
        <v>1</v>
      </c>
      <c r="E35" s="43">
        <v>2</v>
      </c>
      <c r="F35" s="43">
        <v>135000000</v>
      </c>
      <c r="G35" s="43">
        <v>1</v>
      </c>
      <c r="H35" s="43">
        <v>1</v>
      </c>
      <c r="I35" s="51">
        <v>1200</v>
      </c>
      <c r="J35" s="75">
        <f t="shared" ref="J35" si="5">(G35-D35)/D35</f>
        <v>0</v>
      </c>
      <c r="K35" s="56">
        <f t="shared" ref="K35" si="6">(H35-E35)/E35</f>
        <v>-0.5</v>
      </c>
      <c r="L35" s="56">
        <f t="shared" ref="L35" si="7">(I35-F35)/F35</f>
        <v>-0.99999111111111116</v>
      </c>
    </row>
    <row r="36" spans="1:30" x14ac:dyDescent="0.25">
      <c r="A36" s="175" t="s">
        <v>19</v>
      </c>
      <c r="B36" s="175"/>
      <c r="C36" s="175"/>
      <c r="D36" s="43">
        <v>1</v>
      </c>
      <c r="E36" s="43">
        <v>8</v>
      </c>
      <c r="F36" s="43">
        <v>64474526</v>
      </c>
      <c r="G36" s="43">
        <v>1</v>
      </c>
      <c r="H36" s="43">
        <v>1</v>
      </c>
      <c r="I36" s="51">
        <v>4940688</v>
      </c>
      <c r="J36" s="75">
        <f t="shared" ref="J36" si="8">(G36-D36)/D36</f>
        <v>0</v>
      </c>
      <c r="K36" s="56">
        <f t="shared" ref="K36" si="9">(H36-E36)/E36</f>
        <v>-0.875</v>
      </c>
      <c r="L36" s="56">
        <f t="shared" ref="L36" si="10">(I36-F36)/F36</f>
        <v>-0.92336992132365581</v>
      </c>
    </row>
    <row r="38" spans="1:30" x14ac:dyDescent="0.25">
      <c r="A38" s="41" t="s">
        <v>276</v>
      </c>
    </row>
    <row r="39" spans="1:30" x14ac:dyDescent="0.25">
      <c r="T39" s="109"/>
    </row>
    <row r="40" spans="1:30" ht="15" customHeight="1" x14ac:dyDescent="0.25">
      <c r="A40" s="179" t="s">
        <v>68</v>
      </c>
      <c r="B40" s="179"/>
      <c r="C40" s="179"/>
      <c r="D40" s="180"/>
      <c r="E40" s="158" t="s">
        <v>13</v>
      </c>
      <c r="F40" s="158"/>
      <c r="G40" s="159" t="s">
        <v>15</v>
      </c>
      <c r="H40" s="159"/>
      <c r="I40" s="158" t="s">
        <v>16</v>
      </c>
      <c r="J40" s="158"/>
      <c r="K40" s="159" t="s">
        <v>69</v>
      </c>
      <c r="L40" s="159"/>
      <c r="M40" s="160" t="s">
        <v>19</v>
      </c>
      <c r="N40" s="176"/>
      <c r="O40" s="160" t="s">
        <v>17</v>
      </c>
      <c r="P40" s="178"/>
      <c r="Q40" s="159" t="s">
        <v>8</v>
      </c>
      <c r="R40" s="159"/>
      <c r="S40" s="159"/>
      <c r="T40" s="159"/>
    </row>
    <row r="41" spans="1:30" ht="60" x14ac:dyDescent="0.25">
      <c r="A41" s="181"/>
      <c r="B41" s="181"/>
      <c r="C41" s="181"/>
      <c r="D41" s="182"/>
      <c r="E41" s="101" t="s">
        <v>57</v>
      </c>
      <c r="F41" s="101" t="s">
        <v>61</v>
      </c>
      <c r="G41" s="101" t="s">
        <v>57</v>
      </c>
      <c r="H41" s="101" t="s">
        <v>61</v>
      </c>
      <c r="I41" s="101" t="s">
        <v>57</v>
      </c>
      <c r="J41" s="101" t="s">
        <v>61</v>
      </c>
      <c r="K41" s="101" t="s">
        <v>57</v>
      </c>
      <c r="L41" s="101" t="s">
        <v>61</v>
      </c>
      <c r="M41" s="58" t="s">
        <v>57</v>
      </c>
      <c r="N41" s="101" t="s">
        <v>61</v>
      </c>
      <c r="O41" s="101" t="s">
        <v>57</v>
      </c>
      <c r="P41" s="116" t="s">
        <v>61</v>
      </c>
      <c r="Q41" s="58" t="s">
        <v>57</v>
      </c>
      <c r="R41" s="60" t="s">
        <v>3</v>
      </c>
      <c r="S41" s="58" t="s">
        <v>61</v>
      </c>
      <c r="T41" s="60" t="s">
        <v>3</v>
      </c>
      <c r="V41" s="101" t="s">
        <v>68</v>
      </c>
      <c r="W41" s="60" t="s">
        <v>3</v>
      </c>
      <c r="AC41" s="122" t="s">
        <v>68</v>
      </c>
      <c r="AD41" s="60" t="s">
        <v>3</v>
      </c>
    </row>
    <row r="42" spans="1:30" x14ac:dyDescent="0.25">
      <c r="A42" s="118" t="s">
        <v>85</v>
      </c>
      <c r="B42" s="119"/>
      <c r="C42" s="119"/>
      <c r="D42" s="120"/>
      <c r="E42" s="43">
        <v>0</v>
      </c>
      <c r="F42" s="43">
        <v>0</v>
      </c>
      <c r="G42" s="43">
        <v>6</v>
      </c>
      <c r="H42" s="43">
        <v>20173</v>
      </c>
      <c r="I42" s="43">
        <v>0</v>
      </c>
      <c r="J42" s="43">
        <v>0</v>
      </c>
      <c r="K42" s="43">
        <v>1</v>
      </c>
      <c r="L42" s="43">
        <v>33698823</v>
      </c>
      <c r="M42" s="55">
        <v>0</v>
      </c>
      <c r="N42" s="55">
        <v>0</v>
      </c>
      <c r="O42" s="43">
        <v>0</v>
      </c>
      <c r="P42" s="112">
        <v>0</v>
      </c>
      <c r="Q42" s="55">
        <f>G42+K42</f>
        <v>7</v>
      </c>
      <c r="R42" s="56">
        <f>Q42/Q50</f>
        <v>1.6203703703703703E-2</v>
      </c>
      <c r="S42" s="55">
        <f>H42+L42</f>
        <v>33718996</v>
      </c>
      <c r="T42" s="121">
        <f>S42/S50</f>
        <v>0.15993544790354622</v>
      </c>
      <c r="V42" s="118" t="s">
        <v>85</v>
      </c>
      <c r="W42" s="121">
        <v>0.15989999999999999</v>
      </c>
      <c r="AC42" s="118" t="s">
        <v>85</v>
      </c>
      <c r="AD42" s="56">
        <v>1.6E-2</v>
      </c>
    </row>
    <row r="43" spans="1:30" x14ac:dyDescent="0.25">
      <c r="A43" s="118" t="s">
        <v>87</v>
      </c>
      <c r="B43" s="119"/>
      <c r="C43" s="119"/>
      <c r="D43" s="120"/>
      <c r="E43" s="43">
        <v>0</v>
      </c>
      <c r="F43" s="43">
        <v>0</v>
      </c>
      <c r="G43" s="43">
        <v>0</v>
      </c>
      <c r="H43" s="43">
        <v>0</v>
      </c>
      <c r="I43" s="43">
        <v>0</v>
      </c>
      <c r="J43" s="43">
        <v>0</v>
      </c>
      <c r="K43" s="43">
        <v>0</v>
      </c>
      <c r="L43" s="43">
        <v>0</v>
      </c>
      <c r="M43" s="55">
        <v>0</v>
      </c>
      <c r="N43" s="55">
        <v>0</v>
      </c>
      <c r="O43" s="43">
        <v>1</v>
      </c>
      <c r="P43" s="112">
        <v>1200</v>
      </c>
      <c r="Q43" s="55">
        <f>O43</f>
        <v>1</v>
      </c>
      <c r="R43" s="56">
        <f>Q43/Q50</f>
        <v>2.3148148148148147E-3</v>
      </c>
      <c r="S43" s="55">
        <f>P43</f>
        <v>1200</v>
      </c>
      <c r="T43" s="121">
        <f>S43/S50</f>
        <v>5.6918224221223985E-6</v>
      </c>
      <c r="V43" s="118" t="s">
        <v>87</v>
      </c>
      <c r="W43" s="121">
        <v>0</v>
      </c>
      <c r="AC43" s="118" t="s">
        <v>87</v>
      </c>
      <c r="AD43" s="56">
        <v>2E-3</v>
      </c>
    </row>
    <row r="44" spans="1:30" x14ac:dyDescent="0.25">
      <c r="A44" s="118" t="s">
        <v>91</v>
      </c>
      <c r="B44" s="119"/>
      <c r="C44" s="119"/>
      <c r="D44" s="120"/>
      <c r="E44" s="43">
        <v>0</v>
      </c>
      <c r="F44" s="43">
        <v>0</v>
      </c>
      <c r="G44" s="43">
        <v>13</v>
      </c>
      <c r="H44" s="43">
        <v>1158</v>
      </c>
      <c r="I44" s="43">
        <v>0</v>
      </c>
      <c r="J44" s="43">
        <v>0</v>
      </c>
      <c r="K44" s="43">
        <v>0</v>
      </c>
      <c r="L44" s="43">
        <v>0</v>
      </c>
      <c r="M44" s="55">
        <v>0</v>
      </c>
      <c r="N44" s="55">
        <v>0</v>
      </c>
      <c r="O44" s="43">
        <v>0</v>
      </c>
      <c r="P44" s="112">
        <v>0</v>
      </c>
      <c r="Q44" s="55">
        <f>G44</f>
        <v>13</v>
      </c>
      <c r="R44" s="56">
        <f>Q44/Q50</f>
        <v>3.0092592592592591E-2</v>
      </c>
      <c r="S44" s="55">
        <f>H44</f>
        <v>1158</v>
      </c>
      <c r="T44" s="121">
        <f>S44/S50</f>
        <v>5.4926086373481149E-6</v>
      </c>
      <c r="V44" s="118" t="s">
        <v>91</v>
      </c>
      <c r="W44" s="121">
        <v>0</v>
      </c>
      <c r="AC44" s="118" t="s">
        <v>91</v>
      </c>
      <c r="AD44" s="56">
        <v>0.03</v>
      </c>
    </row>
    <row r="45" spans="1:30" x14ac:dyDescent="0.25">
      <c r="A45" s="118" t="s">
        <v>86</v>
      </c>
      <c r="B45" s="119"/>
      <c r="C45" s="119"/>
      <c r="D45" s="120"/>
      <c r="E45" s="43">
        <v>0</v>
      </c>
      <c r="F45" s="43">
        <v>0</v>
      </c>
      <c r="G45" s="43">
        <v>1</v>
      </c>
      <c r="H45" s="43">
        <v>54181</v>
      </c>
      <c r="I45" s="43">
        <v>0</v>
      </c>
      <c r="J45" s="43">
        <v>0</v>
      </c>
      <c r="K45" s="43">
        <v>0</v>
      </c>
      <c r="L45" s="43">
        <v>0</v>
      </c>
      <c r="M45" s="55">
        <v>1</v>
      </c>
      <c r="N45" s="55">
        <v>4940688</v>
      </c>
      <c r="O45" s="43">
        <v>0</v>
      </c>
      <c r="P45" s="112">
        <v>0</v>
      </c>
      <c r="Q45" s="55">
        <f>G45+M45</f>
        <v>2</v>
      </c>
      <c r="R45" s="56">
        <f>Q45/Q50</f>
        <v>4.6296296296296294E-3</v>
      </c>
      <c r="S45" s="55">
        <f>H45+N45</f>
        <v>4994869</v>
      </c>
      <c r="T45" s="121">
        <f>S45/S50</f>
        <v>2.3691589474803404E-2</v>
      </c>
      <c r="V45" s="118" t="s">
        <v>86</v>
      </c>
      <c r="W45" s="121">
        <v>2.3699999999999999E-2</v>
      </c>
      <c r="AC45" s="118" t="s">
        <v>86</v>
      </c>
      <c r="AD45" s="56">
        <v>5.0000000000000001E-3</v>
      </c>
    </row>
    <row r="46" spans="1:30" x14ac:dyDescent="0.25">
      <c r="A46" s="118" t="s">
        <v>92</v>
      </c>
      <c r="B46" s="119"/>
      <c r="C46" s="119"/>
      <c r="D46" s="120"/>
      <c r="E46" s="43">
        <v>1</v>
      </c>
      <c r="F46" s="43">
        <v>1414</v>
      </c>
      <c r="G46" s="43">
        <v>0</v>
      </c>
      <c r="H46" s="43">
        <v>0</v>
      </c>
      <c r="I46" s="43">
        <v>0</v>
      </c>
      <c r="J46" s="43">
        <v>0</v>
      </c>
      <c r="K46" s="43">
        <v>0</v>
      </c>
      <c r="L46" s="43">
        <v>0</v>
      </c>
      <c r="M46" s="55">
        <v>0</v>
      </c>
      <c r="N46" s="55">
        <v>0</v>
      </c>
      <c r="O46" s="43">
        <v>0</v>
      </c>
      <c r="P46" s="112">
        <v>0</v>
      </c>
      <c r="Q46" s="55">
        <f>E46</f>
        <v>1</v>
      </c>
      <c r="R46" s="56">
        <f>Q46/Q50</f>
        <v>2.3148148148148147E-3</v>
      </c>
      <c r="S46" s="55">
        <f>F46</f>
        <v>1414</v>
      </c>
      <c r="T46" s="121">
        <f>S46/S50</f>
        <v>6.706864087400893E-6</v>
      </c>
      <c r="V46" s="118" t="s">
        <v>92</v>
      </c>
      <c r="W46" s="121">
        <v>0</v>
      </c>
      <c r="AC46" s="118" t="s">
        <v>92</v>
      </c>
      <c r="AD46" s="56">
        <v>2E-3</v>
      </c>
    </row>
    <row r="47" spans="1:30" x14ac:dyDescent="0.25">
      <c r="A47" s="118" t="s">
        <v>90</v>
      </c>
      <c r="B47" s="119"/>
      <c r="C47" s="119"/>
      <c r="D47" s="120"/>
      <c r="E47" s="43">
        <v>162</v>
      </c>
      <c r="F47" s="43">
        <v>140978498</v>
      </c>
      <c r="G47" s="43">
        <v>74</v>
      </c>
      <c r="H47" s="43">
        <v>3702359</v>
      </c>
      <c r="I47" s="43">
        <v>0</v>
      </c>
      <c r="J47" s="43">
        <v>0</v>
      </c>
      <c r="K47" s="43">
        <v>0</v>
      </c>
      <c r="L47" s="43">
        <v>0</v>
      </c>
      <c r="M47" s="55">
        <v>0</v>
      </c>
      <c r="N47" s="55">
        <v>0</v>
      </c>
      <c r="O47" s="43">
        <v>0</v>
      </c>
      <c r="P47" s="112">
        <v>0</v>
      </c>
      <c r="Q47" s="55">
        <f>E47+G47</f>
        <v>236</v>
      </c>
      <c r="R47" s="56">
        <f>Q47/Q50</f>
        <v>0.54629629629629628</v>
      </c>
      <c r="S47" s="55">
        <f>F47+H47</f>
        <v>144680857</v>
      </c>
      <c r="T47" s="121">
        <f>S47/S50</f>
        <v>0.68624812160373694</v>
      </c>
      <c r="V47" s="118" t="s">
        <v>90</v>
      </c>
      <c r="W47" s="121">
        <v>0.68200000000000005</v>
      </c>
      <c r="AC47" s="118" t="s">
        <v>90</v>
      </c>
      <c r="AD47" s="56">
        <v>0.54600000000000004</v>
      </c>
    </row>
    <row r="48" spans="1:30" x14ac:dyDescent="0.25">
      <c r="A48" s="118" t="s">
        <v>89</v>
      </c>
      <c r="B48" s="119"/>
      <c r="C48" s="119"/>
      <c r="D48" s="120"/>
      <c r="E48" s="43">
        <v>1</v>
      </c>
      <c r="F48" s="43">
        <v>737035</v>
      </c>
      <c r="G48" s="43">
        <v>53</v>
      </c>
      <c r="H48" s="43">
        <v>492557</v>
      </c>
      <c r="I48" s="43">
        <v>0</v>
      </c>
      <c r="J48" s="43">
        <v>0</v>
      </c>
      <c r="K48" s="43">
        <v>0</v>
      </c>
      <c r="L48" s="43">
        <v>0</v>
      </c>
      <c r="M48" s="55">
        <v>0</v>
      </c>
      <c r="N48" s="55">
        <v>0</v>
      </c>
      <c r="O48" s="43">
        <v>0</v>
      </c>
      <c r="P48" s="112">
        <v>0</v>
      </c>
      <c r="Q48" s="55">
        <f>E48+G48</f>
        <v>54</v>
      </c>
      <c r="R48" s="56">
        <f>Q48/Q50</f>
        <v>0.125</v>
      </c>
      <c r="S48" s="55">
        <f>F48+H48</f>
        <v>1229592</v>
      </c>
      <c r="T48" s="121">
        <f>S48/S50</f>
        <v>5.8321827630519367E-3</v>
      </c>
      <c r="V48" s="118" t="s">
        <v>89</v>
      </c>
      <c r="W48" s="121">
        <v>5.7999999999999996E-3</v>
      </c>
      <c r="AC48" s="118" t="s">
        <v>89</v>
      </c>
      <c r="AD48" s="56">
        <v>0.125</v>
      </c>
    </row>
    <row r="49" spans="1:30" x14ac:dyDescent="0.25">
      <c r="A49" s="118" t="s">
        <v>88</v>
      </c>
      <c r="B49" s="119"/>
      <c r="C49" s="119"/>
      <c r="D49" s="120"/>
      <c r="E49" s="43">
        <v>1</v>
      </c>
      <c r="F49" s="43">
        <v>3510</v>
      </c>
      <c r="G49" s="43">
        <v>0</v>
      </c>
      <c r="H49" s="43">
        <v>0</v>
      </c>
      <c r="I49" s="43">
        <v>117</v>
      </c>
      <c r="J49" s="43">
        <v>26197188</v>
      </c>
      <c r="K49" s="43">
        <v>0</v>
      </c>
      <c r="L49" s="43">
        <v>0</v>
      </c>
      <c r="M49" s="55">
        <v>0</v>
      </c>
      <c r="N49" s="55">
        <v>0</v>
      </c>
      <c r="O49" s="43">
        <v>0</v>
      </c>
      <c r="P49" s="112">
        <v>0</v>
      </c>
      <c r="Q49" s="55">
        <f>E49+I49</f>
        <v>118</v>
      </c>
      <c r="R49" s="56">
        <f>Q49/Q50</f>
        <v>0.27314814814814814</v>
      </c>
      <c r="S49" s="55">
        <f>F49+J49</f>
        <v>26200698</v>
      </c>
      <c r="T49" s="121">
        <f>S49/S50</f>
        <v>0.12427476695971457</v>
      </c>
      <c r="V49" s="118" t="s">
        <v>88</v>
      </c>
      <c r="W49" s="121">
        <v>0.12429999999999999</v>
      </c>
      <c r="AC49" s="118" t="s">
        <v>88</v>
      </c>
      <c r="AD49" s="56">
        <v>0.27300000000000002</v>
      </c>
    </row>
    <row r="50" spans="1:30" x14ac:dyDescent="0.25">
      <c r="A50" s="177" t="s">
        <v>8</v>
      </c>
      <c r="B50" s="177"/>
      <c r="C50" s="177"/>
      <c r="D50" s="177"/>
      <c r="E50" s="77">
        <f t="shared" ref="E50:L50" si="11">SUM(E42:E49)</f>
        <v>165</v>
      </c>
      <c r="F50" s="77">
        <f t="shared" si="11"/>
        <v>141720457</v>
      </c>
      <c r="G50" s="77">
        <f t="shared" si="11"/>
        <v>147</v>
      </c>
      <c r="H50" s="77">
        <f t="shared" si="11"/>
        <v>4270428</v>
      </c>
      <c r="I50" s="77">
        <f t="shared" si="11"/>
        <v>117</v>
      </c>
      <c r="J50" s="77">
        <f t="shared" si="11"/>
        <v>26197188</v>
      </c>
      <c r="K50" s="77">
        <f t="shared" si="11"/>
        <v>1</v>
      </c>
      <c r="L50" s="77">
        <f t="shared" si="11"/>
        <v>33698823</v>
      </c>
      <c r="M50" s="81">
        <f>M45</f>
        <v>1</v>
      </c>
      <c r="N50" s="81">
        <f>N45</f>
        <v>4940688</v>
      </c>
      <c r="O50" s="77">
        <f>O43</f>
        <v>1</v>
      </c>
      <c r="P50" s="113">
        <f>P43</f>
        <v>1200</v>
      </c>
      <c r="Q50" s="81">
        <f>SUM(Q42:Q49)</f>
        <v>432</v>
      </c>
      <c r="R50" s="117">
        <f>SUM(R42:R49)</f>
        <v>1</v>
      </c>
      <c r="S50" s="81">
        <f>SUM(S42:S49)</f>
        <v>210828784</v>
      </c>
      <c r="T50" s="78">
        <f>SUM(T42:T49)</f>
        <v>1</v>
      </c>
    </row>
    <row r="51" spans="1:30" x14ac:dyDescent="0.25">
      <c r="T51" s="109"/>
    </row>
    <row r="52" spans="1:30" x14ac:dyDescent="0.25">
      <c r="A52" s="41" t="s">
        <v>280</v>
      </c>
    </row>
    <row r="54" spans="1:30" ht="75" x14ac:dyDescent="0.25">
      <c r="A54" s="161"/>
      <c r="B54" s="161"/>
      <c r="C54" s="161"/>
      <c r="D54" s="161"/>
      <c r="E54" s="161"/>
      <c r="F54" s="161"/>
      <c r="G54" s="76" t="s">
        <v>70</v>
      </c>
      <c r="H54" s="76" t="s">
        <v>71</v>
      </c>
      <c r="I54" s="76" t="s">
        <v>72</v>
      </c>
      <c r="J54" s="76" t="s">
        <v>73</v>
      </c>
      <c r="K54" s="76" t="s">
        <v>63</v>
      </c>
      <c r="L54" s="76" t="s">
        <v>64</v>
      </c>
      <c r="M54" s="98" t="s">
        <v>79</v>
      </c>
      <c r="N54" s="79" t="s">
        <v>81</v>
      </c>
      <c r="O54" s="110"/>
      <c r="P54" s="110"/>
      <c r="Q54" s="110"/>
      <c r="R54" s="110"/>
      <c r="S54" s="110"/>
    </row>
    <row r="55" spans="1:30" x14ac:dyDescent="0.25">
      <c r="A55" s="152" t="s">
        <v>74</v>
      </c>
      <c r="B55" s="152"/>
      <c r="C55" s="152"/>
      <c r="D55" s="152"/>
      <c r="E55" s="152"/>
      <c r="F55" s="152"/>
      <c r="G55" s="43">
        <v>281020028</v>
      </c>
      <c r="H55" s="43">
        <v>22481375</v>
      </c>
      <c r="I55" s="43">
        <v>229558777</v>
      </c>
      <c r="J55" s="43">
        <v>102811677</v>
      </c>
      <c r="K55" s="43">
        <v>100111710</v>
      </c>
      <c r="L55" s="43">
        <v>276439959</v>
      </c>
      <c r="M55" s="43">
        <v>184628086</v>
      </c>
      <c r="N55" s="145">
        <f t="shared" ref="N55:N60" si="12">(M55-L55)/L55</f>
        <v>-0.33212229278329475</v>
      </c>
      <c r="O55" s="111"/>
      <c r="P55" s="111"/>
      <c r="Q55" s="111"/>
      <c r="R55" s="111"/>
      <c r="S55" s="111"/>
    </row>
    <row r="56" spans="1:30" x14ac:dyDescent="0.25">
      <c r="A56" s="152" t="s">
        <v>93</v>
      </c>
      <c r="B56" s="152"/>
      <c r="C56" s="152"/>
      <c r="D56" s="152"/>
      <c r="E56" s="152"/>
      <c r="F56" s="152"/>
      <c r="G56" s="115"/>
      <c r="H56" s="115"/>
      <c r="I56" s="115"/>
      <c r="J56" s="115"/>
      <c r="K56" s="115"/>
      <c r="L56" s="43">
        <v>21322962</v>
      </c>
      <c r="M56" s="123"/>
      <c r="N56" s="145">
        <f t="shared" si="12"/>
        <v>-1</v>
      </c>
      <c r="O56" s="111"/>
      <c r="P56" s="111"/>
      <c r="Q56" s="111"/>
      <c r="R56" s="111"/>
      <c r="S56" s="111"/>
    </row>
    <row r="57" spans="1:30" x14ac:dyDescent="0.25">
      <c r="A57" s="152" t="s">
        <v>94</v>
      </c>
      <c r="B57" s="152"/>
      <c r="C57" s="152"/>
      <c r="D57" s="152"/>
      <c r="E57" s="152"/>
      <c r="F57" s="152"/>
      <c r="G57" s="43">
        <v>26892277</v>
      </c>
      <c r="H57" s="43">
        <v>27461426</v>
      </c>
      <c r="I57" s="43">
        <v>38944180</v>
      </c>
      <c r="J57" s="43">
        <v>23704458</v>
      </c>
      <c r="K57" s="43">
        <v>21267963</v>
      </c>
      <c r="L57" s="114">
        <v>16661117</v>
      </c>
      <c r="M57" s="43">
        <v>26200698</v>
      </c>
      <c r="N57" s="145">
        <f t="shared" si="12"/>
        <v>0.57256551286447366</v>
      </c>
      <c r="O57" s="111"/>
      <c r="P57" s="111"/>
      <c r="Q57" s="111"/>
      <c r="R57" s="111"/>
      <c r="S57" s="111"/>
    </row>
    <row r="58" spans="1:30" x14ac:dyDescent="0.25">
      <c r="A58" s="152" t="s">
        <v>75</v>
      </c>
      <c r="B58" s="152"/>
      <c r="C58" s="152"/>
      <c r="D58" s="152"/>
      <c r="E58" s="152"/>
      <c r="F58" s="152"/>
      <c r="G58" s="43">
        <v>4460635</v>
      </c>
      <c r="H58" s="43">
        <v>325817</v>
      </c>
      <c r="I58" s="43">
        <v>1490641</v>
      </c>
      <c r="J58" s="43">
        <v>571176</v>
      </c>
      <c r="K58" s="43">
        <v>565603</v>
      </c>
      <c r="L58" s="43">
        <v>1059157</v>
      </c>
      <c r="M58" s="43">
        <v>587987</v>
      </c>
      <c r="N58" s="145">
        <f t="shared" si="12"/>
        <v>-0.44485378466081987</v>
      </c>
      <c r="O58" s="111"/>
      <c r="P58" s="111"/>
      <c r="Q58" s="111"/>
      <c r="R58" s="111"/>
      <c r="S58" s="111"/>
    </row>
    <row r="59" spans="1:30" x14ac:dyDescent="0.25">
      <c r="A59" s="152" t="s">
        <v>95</v>
      </c>
      <c r="B59" s="152"/>
      <c r="C59" s="152"/>
      <c r="D59" s="152"/>
      <c r="E59" s="152"/>
      <c r="F59" s="152"/>
      <c r="G59" s="115"/>
      <c r="H59" s="115"/>
      <c r="I59" s="115"/>
      <c r="J59" s="115"/>
      <c r="K59" s="115"/>
      <c r="L59" s="43">
        <v>4264592</v>
      </c>
      <c r="M59" s="123"/>
      <c r="N59" s="146">
        <f t="shared" si="12"/>
        <v>-1</v>
      </c>
      <c r="O59" s="111"/>
      <c r="P59" s="111"/>
      <c r="Q59" s="111"/>
      <c r="R59" s="111"/>
      <c r="S59" s="111"/>
    </row>
    <row r="60" spans="1:30" x14ac:dyDescent="0.25">
      <c r="A60" s="152" t="s">
        <v>96</v>
      </c>
      <c r="B60" s="152"/>
      <c r="C60" s="152"/>
      <c r="D60" s="152"/>
      <c r="E60" s="152"/>
      <c r="F60" s="152"/>
      <c r="G60" s="43">
        <v>3361535</v>
      </c>
      <c r="H60" s="43">
        <v>2288452</v>
      </c>
      <c r="I60" s="43">
        <v>3894418</v>
      </c>
      <c r="J60" s="43">
        <v>2963057</v>
      </c>
      <c r="K60" s="43">
        <v>308231</v>
      </c>
      <c r="L60" s="124">
        <v>193734</v>
      </c>
      <c r="M60" s="43">
        <v>222039</v>
      </c>
      <c r="N60" s="146">
        <f t="shared" si="12"/>
        <v>0.14610238781009013</v>
      </c>
    </row>
  </sheetData>
  <customSheetViews>
    <customSheetView guid="{C520D7F7-BD71-4ED9-BD7D-7AD450B86C47}" scale="90">
      <selection activeCell="M22" sqref="M22"/>
      <pageMargins left="0.7" right="0.7" top="0.75" bottom="0.75" header="0.3" footer="0.3"/>
      <pageSetup paperSize="9" orientation="portrait" r:id="rId1"/>
    </customSheetView>
  </customSheetViews>
  <mergeCells count="39">
    <mergeCell ref="Q40:T40"/>
    <mergeCell ref="A57:F57"/>
    <mergeCell ref="A60:F60"/>
    <mergeCell ref="A35:C35"/>
    <mergeCell ref="A36:C36"/>
    <mergeCell ref="M40:N40"/>
    <mergeCell ref="A59:F59"/>
    <mergeCell ref="A50:D50"/>
    <mergeCell ref="A54:F54"/>
    <mergeCell ref="A55:F55"/>
    <mergeCell ref="A56:F56"/>
    <mergeCell ref="A58:F58"/>
    <mergeCell ref="K40:L40"/>
    <mergeCell ref="O40:P40"/>
    <mergeCell ref="A40:D41"/>
    <mergeCell ref="E40:F40"/>
    <mergeCell ref="G40:H40"/>
    <mergeCell ref="I40:J40"/>
    <mergeCell ref="A29:C29"/>
    <mergeCell ref="A30:C30"/>
    <mergeCell ref="A31:C31"/>
    <mergeCell ref="A32:C32"/>
    <mergeCell ref="A33:C33"/>
    <mergeCell ref="A34:C34"/>
    <mergeCell ref="W3:W4"/>
    <mergeCell ref="A15:A16"/>
    <mergeCell ref="B15:E15"/>
    <mergeCell ref="A27:C28"/>
    <mergeCell ref="D27:F27"/>
    <mergeCell ref="G27:I27"/>
    <mergeCell ref="J27:L27"/>
    <mergeCell ref="N3:P3"/>
    <mergeCell ref="Q3:S3"/>
    <mergeCell ref="A3:A4"/>
    <mergeCell ref="B3:D3"/>
    <mergeCell ref="E3:G3"/>
    <mergeCell ref="H3:J3"/>
    <mergeCell ref="K3:M3"/>
    <mergeCell ref="T3:V3"/>
  </mergeCells>
  <conditionalFormatting sqref="T5:T11">
    <cfRule type="iconSet" priority="5">
      <iconSet iconSet="3Arrows">
        <cfvo type="percent" val="0"/>
        <cfvo type="percent" val="33"/>
        <cfvo type="percent" val="67"/>
      </iconSet>
    </cfRule>
    <cfRule type="top10" dxfId="2" priority="6" percent="1" rank="10"/>
  </conditionalFormatting>
  <conditionalFormatting sqref="U5:U11">
    <cfRule type="iconSet" priority="3">
      <iconSet iconSet="3Arrows">
        <cfvo type="percent" val="0"/>
        <cfvo type="percent" val="33"/>
        <cfvo type="percent" val="67"/>
      </iconSet>
    </cfRule>
    <cfRule type="top10" dxfId="1" priority="4" percent="1" rank="10"/>
  </conditionalFormatting>
  <conditionalFormatting sqref="V5:V11">
    <cfRule type="iconSet" priority="1">
      <iconSet iconSet="3Arrows">
        <cfvo type="percent" val="0"/>
        <cfvo type="percent" val="33"/>
        <cfvo type="percent" val="67"/>
      </iconSet>
    </cfRule>
    <cfRule type="top10" dxfId="0" priority="2" percent="1" rank="10"/>
  </conditionalFormatting>
  <pageMargins left="0.7" right="0.7" top="0.75" bottom="0.75" header="0.3" footer="0.3"/>
  <pageSetup paperSize="9" orientation="portrait" r:id="rId2"/>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72"/>
  <sheetViews>
    <sheetView topLeftCell="A46" workbookViewId="0">
      <selection activeCell="H36" sqref="H36"/>
    </sheetView>
  </sheetViews>
  <sheetFormatPr defaultRowHeight="15" x14ac:dyDescent="0.25"/>
  <cols>
    <col min="2" max="2" width="38.7109375" style="134" customWidth="1"/>
  </cols>
  <sheetData>
    <row r="1" spans="1:5" x14ac:dyDescent="0.25">
      <c r="A1" s="183" t="s">
        <v>255</v>
      </c>
      <c r="B1" s="183"/>
      <c r="C1" s="183"/>
      <c r="D1" s="183"/>
      <c r="E1" s="183"/>
    </row>
    <row r="2" spans="1:5" x14ac:dyDescent="0.25">
      <c r="A2" s="126"/>
      <c r="C2" s="126"/>
      <c r="D2" s="126"/>
      <c r="E2" s="126"/>
    </row>
    <row r="3" spans="1:5" x14ac:dyDescent="0.25">
      <c r="A3" s="128" t="s">
        <v>123</v>
      </c>
      <c r="B3" s="138" t="s">
        <v>124</v>
      </c>
      <c r="C3" s="127"/>
      <c r="D3" s="127"/>
      <c r="E3" s="127"/>
    </row>
    <row r="4" spans="1:5" x14ac:dyDescent="0.25">
      <c r="A4" s="128" t="s">
        <v>125</v>
      </c>
      <c r="B4" s="138" t="s">
        <v>126</v>
      </c>
      <c r="C4" s="127"/>
      <c r="D4" s="127"/>
      <c r="E4" s="127"/>
    </row>
    <row r="5" spans="1:5" x14ac:dyDescent="0.25">
      <c r="A5" s="128" t="s">
        <v>127</v>
      </c>
      <c r="B5" s="138" t="s">
        <v>128</v>
      </c>
      <c r="C5" s="127"/>
      <c r="D5" s="127"/>
      <c r="E5" s="127"/>
    </row>
    <row r="6" spans="1:5" x14ac:dyDescent="0.25">
      <c r="A6" s="128" t="s">
        <v>129</v>
      </c>
      <c r="B6" s="137" t="s">
        <v>130</v>
      </c>
      <c r="C6" s="127"/>
      <c r="D6" s="127"/>
      <c r="E6" s="127"/>
    </row>
    <row r="7" spans="1:5" x14ac:dyDescent="0.25">
      <c r="A7" s="128" t="s">
        <v>131</v>
      </c>
      <c r="B7" s="140" t="s">
        <v>132</v>
      </c>
      <c r="C7" s="127"/>
      <c r="D7" s="127"/>
      <c r="E7" s="127"/>
    </row>
    <row r="8" spans="1:5" x14ac:dyDescent="0.25">
      <c r="A8" s="128" t="s">
        <v>133</v>
      </c>
      <c r="B8" s="137" t="s">
        <v>134</v>
      </c>
      <c r="C8" s="127"/>
      <c r="D8" s="127"/>
      <c r="E8" s="127"/>
    </row>
    <row r="9" spans="1:5" x14ac:dyDescent="0.25">
      <c r="A9" s="128" t="s">
        <v>135</v>
      </c>
      <c r="B9" s="138" t="s">
        <v>136</v>
      </c>
      <c r="C9" s="127"/>
      <c r="D9" s="127"/>
      <c r="E9" s="127"/>
    </row>
    <row r="10" spans="1:5" x14ac:dyDescent="0.25">
      <c r="A10" s="128" t="s">
        <v>137</v>
      </c>
      <c r="B10" s="138" t="s">
        <v>138</v>
      </c>
      <c r="C10" s="127"/>
      <c r="D10" s="127"/>
      <c r="E10" s="127"/>
    </row>
    <row r="11" spans="1:5" x14ac:dyDescent="0.25">
      <c r="A11" s="128" t="s">
        <v>139</v>
      </c>
      <c r="B11" s="140" t="s">
        <v>140</v>
      </c>
      <c r="C11" s="127"/>
      <c r="D11" s="127"/>
      <c r="E11" s="127"/>
    </row>
    <row r="12" spans="1:5" x14ac:dyDescent="0.25">
      <c r="A12" s="128" t="s">
        <v>141</v>
      </c>
      <c r="B12" s="137" t="s">
        <v>142</v>
      </c>
      <c r="C12" s="127"/>
      <c r="D12" s="127"/>
      <c r="E12" s="127"/>
    </row>
    <row r="13" spans="1:5" x14ac:dyDescent="0.25">
      <c r="A13" s="128" t="s">
        <v>143</v>
      </c>
      <c r="B13" s="137" t="s">
        <v>144</v>
      </c>
      <c r="C13" s="127"/>
      <c r="D13" s="127"/>
      <c r="E13" s="127"/>
    </row>
    <row r="14" spans="1:5" x14ac:dyDescent="0.25">
      <c r="A14" s="128" t="s">
        <v>145</v>
      </c>
      <c r="B14" s="137" t="s">
        <v>146</v>
      </c>
      <c r="C14" s="127"/>
      <c r="D14" s="127"/>
      <c r="E14" s="127"/>
    </row>
    <row r="15" spans="1:5" x14ac:dyDescent="0.25">
      <c r="A15" s="128" t="s">
        <v>147</v>
      </c>
      <c r="B15" s="137" t="s">
        <v>256</v>
      </c>
      <c r="C15" s="127"/>
      <c r="D15" s="127"/>
      <c r="E15" s="127"/>
    </row>
    <row r="16" spans="1:5" x14ac:dyDescent="0.25">
      <c r="A16" s="128" t="s">
        <v>148</v>
      </c>
      <c r="B16" s="139" t="s">
        <v>149</v>
      </c>
      <c r="C16" s="127"/>
      <c r="D16" s="127"/>
      <c r="E16" s="127"/>
    </row>
    <row r="17" spans="1:5" x14ac:dyDescent="0.25">
      <c r="A17" s="128" t="s">
        <v>150</v>
      </c>
      <c r="B17" s="138" t="s">
        <v>151</v>
      </c>
      <c r="C17" s="126"/>
      <c r="D17" s="126"/>
      <c r="E17" s="126"/>
    </row>
    <row r="18" spans="1:5" x14ac:dyDescent="0.25">
      <c r="A18" s="128" t="s">
        <v>152</v>
      </c>
      <c r="B18" s="141" t="s">
        <v>153</v>
      </c>
      <c r="C18" s="126"/>
      <c r="D18" s="126"/>
      <c r="E18" s="126"/>
    </row>
    <row r="19" spans="1:5" x14ac:dyDescent="0.25">
      <c r="A19" s="128" t="s">
        <v>154</v>
      </c>
      <c r="B19" s="141" t="s">
        <v>155</v>
      </c>
      <c r="C19" s="126"/>
      <c r="D19" s="126"/>
      <c r="E19" s="126"/>
    </row>
    <row r="20" spans="1:5" x14ac:dyDescent="0.25">
      <c r="A20" s="128" t="s">
        <v>156</v>
      </c>
      <c r="B20" s="141" t="s">
        <v>157</v>
      </c>
      <c r="C20" s="126"/>
      <c r="D20" s="126"/>
      <c r="E20" s="126"/>
    </row>
    <row r="21" spans="1:5" x14ac:dyDescent="0.25">
      <c r="A21" s="128" t="s">
        <v>158</v>
      </c>
      <c r="B21" s="138" t="s">
        <v>159</v>
      </c>
      <c r="C21" s="126"/>
      <c r="D21" s="126"/>
      <c r="E21" s="126"/>
    </row>
    <row r="22" spans="1:5" x14ac:dyDescent="0.25">
      <c r="A22" s="128" t="s">
        <v>160</v>
      </c>
      <c r="B22" s="137" t="s">
        <v>161</v>
      </c>
      <c r="C22" s="126"/>
      <c r="D22" s="126"/>
      <c r="E22" s="126"/>
    </row>
    <row r="23" spans="1:5" x14ac:dyDescent="0.25">
      <c r="A23" s="128" t="s">
        <v>162</v>
      </c>
      <c r="B23" s="137" t="s">
        <v>163</v>
      </c>
      <c r="C23" s="126"/>
      <c r="D23" s="126"/>
      <c r="E23" s="126"/>
    </row>
    <row r="24" spans="1:5" x14ac:dyDescent="0.25">
      <c r="A24" s="128" t="s">
        <v>164</v>
      </c>
      <c r="B24" s="138" t="s">
        <v>165</v>
      </c>
      <c r="C24" s="126"/>
      <c r="D24" s="126"/>
      <c r="E24" s="126"/>
    </row>
    <row r="25" spans="1:5" x14ac:dyDescent="0.25">
      <c r="A25" s="128" t="s">
        <v>166</v>
      </c>
      <c r="B25" s="138" t="s">
        <v>167</v>
      </c>
      <c r="C25" s="126"/>
      <c r="D25" s="126"/>
      <c r="E25" s="126"/>
    </row>
    <row r="26" spans="1:5" x14ac:dyDescent="0.25">
      <c r="A26" s="128" t="s">
        <v>168</v>
      </c>
      <c r="B26" s="138" t="s">
        <v>169</v>
      </c>
      <c r="C26" s="126"/>
      <c r="D26" s="126"/>
      <c r="E26" s="126"/>
    </row>
    <row r="27" spans="1:5" x14ac:dyDescent="0.25">
      <c r="A27" s="128" t="s">
        <v>170</v>
      </c>
      <c r="B27" s="138" t="s">
        <v>171</v>
      </c>
      <c r="C27" s="126"/>
      <c r="D27" s="126"/>
      <c r="E27" s="126"/>
    </row>
    <row r="28" spans="1:5" x14ac:dyDescent="0.25">
      <c r="A28" s="128" t="s">
        <v>172</v>
      </c>
      <c r="B28" s="138" t="s">
        <v>173</v>
      </c>
      <c r="C28" s="126"/>
      <c r="D28" s="126"/>
      <c r="E28" s="126"/>
    </row>
    <row r="29" spans="1:5" x14ac:dyDescent="0.25">
      <c r="A29" s="128" t="s">
        <v>174</v>
      </c>
      <c r="B29" s="138" t="s">
        <v>175</v>
      </c>
      <c r="C29" s="126"/>
      <c r="D29" s="126"/>
      <c r="E29" s="126"/>
    </row>
    <row r="30" spans="1:5" x14ac:dyDescent="0.25">
      <c r="A30" s="128" t="s">
        <v>176</v>
      </c>
      <c r="B30" s="138" t="s">
        <v>177</v>
      </c>
      <c r="C30" s="126"/>
      <c r="D30" s="126"/>
      <c r="E30" s="126"/>
    </row>
    <row r="31" spans="1:5" x14ac:dyDescent="0.25">
      <c r="A31" s="128" t="s">
        <v>178</v>
      </c>
      <c r="B31" s="138" t="s">
        <v>179</v>
      </c>
      <c r="C31" s="126"/>
      <c r="D31" s="126"/>
      <c r="E31" s="126"/>
    </row>
    <row r="32" spans="1:5" x14ac:dyDescent="0.25">
      <c r="A32" s="128" t="s">
        <v>180</v>
      </c>
      <c r="B32" s="138" t="s">
        <v>182</v>
      </c>
      <c r="C32" s="126"/>
      <c r="D32" s="126"/>
      <c r="E32" s="126"/>
    </row>
    <row r="33" spans="1:5" x14ac:dyDescent="0.25">
      <c r="A33" s="128" t="s">
        <v>181</v>
      </c>
      <c r="B33" s="141" t="s">
        <v>184</v>
      </c>
      <c r="C33" s="126"/>
      <c r="D33" s="126"/>
      <c r="E33" s="126"/>
    </row>
    <row r="34" spans="1:5" x14ac:dyDescent="0.25">
      <c r="A34" s="128" t="s">
        <v>183</v>
      </c>
      <c r="B34" s="141" t="s">
        <v>186</v>
      </c>
      <c r="C34" s="126"/>
      <c r="D34" s="126"/>
      <c r="E34" s="126"/>
    </row>
    <row r="35" spans="1:5" x14ac:dyDescent="0.25">
      <c r="A35" s="128" t="s">
        <v>185</v>
      </c>
      <c r="B35" s="137" t="s">
        <v>188</v>
      </c>
      <c r="C35" s="126"/>
      <c r="D35" s="126"/>
      <c r="E35" s="126"/>
    </row>
    <row r="36" spans="1:5" x14ac:dyDescent="0.25">
      <c r="A36" s="128" t="s">
        <v>187</v>
      </c>
      <c r="B36" s="138" t="s">
        <v>190</v>
      </c>
      <c r="C36" s="126"/>
      <c r="D36" s="126"/>
      <c r="E36" s="126"/>
    </row>
    <row r="37" spans="1:5" x14ac:dyDescent="0.25">
      <c r="A37" s="128" t="s">
        <v>189</v>
      </c>
      <c r="B37" s="137" t="s">
        <v>192</v>
      </c>
      <c r="C37" s="126"/>
      <c r="D37" s="126"/>
      <c r="E37" s="126"/>
    </row>
    <row r="38" spans="1:5" x14ac:dyDescent="0.25">
      <c r="A38" s="128" t="s">
        <v>191</v>
      </c>
      <c r="B38" s="137" t="s">
        <v>194</v>
      </c>
      <c r="C38" s="126"/>
      <c r="D38" s="126"/>
      <c r="E38" s="126"/>
    </row>
    <row r="39" spans="1:5" x14ac:dyDescent="0.25">
      <c r="A39" s="128" t="s">
        <v>193</v>
      </c>
      <c r="B39" s="137" t="s">
        <v>196</v>
      </c>
      <c r="C39" s="126"/>
      <c r="D39" s="126"/>
      <c r="E39" s="126"/>
    </row>
    <row r="40" spans="1:5" x14ac:dyDescent="0.25">
      <c r="A40" s="128" t="s">
        <v>195</v>
      </c>
      <c r="B40" s="138" t="s">
        <v>198</v>
      </c>
      <c r="C40" s="126"/>
      <c r="D40" s="126"/>
      <c r="E40" s="126"/>
    </row>
    <row r="41" spans="1:5" x14ac:dyDescent="0.25">
      <c r="A41" s="128" t="s">
        <v>197</v>
      </c>
      <c r="B41" s="138" t="s">
        <v>200</v>
      </c>
      <c r="C41" s="126"/>
      <c r="D41" s="126"/>
      <c r="E41" s="126"/>
    </row>
    <row r="42" spans="1:5" x14ac:dyDescent="0.25">
      <c r="A42" s="128" t="s">
        <v>199</v>
      </c>
      <c r="B42" s="138" t="s">
        <v>202</v>
      </c>
      <c r="C42" s="126"/>
      <c r="D42" s="126"/>
      <c r="E42" s="126"/>
    </row>
    <row r="43" spans="1:5" x14ac:dyDescent="0.25">
      <c r="A43" s="128" t="s">
        <v>201</v>
      </c>
      <c r="B43" s="138" t="s">
        <v>204</v>
      </c>
      <c r="C43" s="126"/>
      <c r="D43" s="126"/>
      <c r="E43" s="126"/>
    </row>
    <row r="44" spans="1:5" x14ac:dyDescent="0.25">
      <c r="A44" s="128" t="s">
        <v>203</v>
      </c>
      <c r="B44" s="138" t="s">
        <v>206</v>
      </c>
      <c r="C44" s="126"/>
      <c r="D44" s="126"/>
      <c r="E44" s="126"/>
    </row>
    <row r="45" spans="1:5" x14ac:dyDescent="0.25">
      <c r="A45" s="128" t="s">
        <v>205</v>
      </c>
      <c r="B45" s="138" t="s">
        <v>208</v>
      </c>
      <c r="C45" s="126"/>
      <c r="D45" s="126"/>
      <c r="E45" s="126"/>
    </row>
    <row r="46" spans="1:5" x14ac:dyDescent="0.25">
      <c r="A46" s="128" t="s">
        <v>207</v>
      </c>
      <c r="B46" s="142" t="s">
        <v>265</v>
      </c>
      <c r="C46" s="126"/>
      <c r="D46" s="126"/>
      <c r="E46" s="126"/>
    </row>
    <row r="47" spans="1:5" x14ac:dyDescent="0.25">
      <c r="A47" s="128" t="s">
        <v>209</v>
      </c>
      <c r="B47" s="138" t="s">
        <v>211</v>
      </c>
      <c r="C47" s="126"/>
      <c r="D47" s="126"/>
      <c r="E47" s="126"/>
    </row>
    <row r="48" spans="1:5" x14ac:dyDescent="0.25">
      <c r="A48" s="128" t="s">
        <v>210</v>
      </c>
      <c r="B48" s="138" t="s">
        <v>213</v>
      </c>
      <c r="C48" s="126"/>
      <c r="D48" s="126"/>
      <c r="E48" s="126"/>
    </row>
    <row r="49" spans="1:5" x14ac:dyDescent="0.25">
      <c r="A49" s="128" t="s">
        <v>212</v>
      </c>
      <c r="B49" s="137" t="s">
        <v>215</v>
      </c>
      <c r="C49" s="126"/>
      <c r="D49" s="126"/>
      <c r="E49" s="126"/>
    </row>
    <row r="50" spans="1:5" x14ac:dyDescent="0.25">
      <c r="A50" s="128" t="s">
        <v>214</v>
      </c>
      <c r="B50" s="137" t="s">
        <v>217</v>
      </c>
      <c r="C50" s="126"/>
      <c r="D50" s="126"/>
      <c r="E50" s="126"/>
    </row>
    <row r="51" spans="1:5" x14ac:dyDescent="0.25">
      <c r="A51" s="128" t="s">
        <v>216</v>
      </c>
      <c r="B51" s="137" t="s">
        <v>219</v>
      </c>
      <c r="C51" s="126"/>
      <c r="D51" s="126"/>
      <c r="E51" s="126"/>
    </row>
    <row r="52" spans="1:5" x14ac:dyDescent="0.25">
      <c r="A52" s="128" t="s">
        <v>218</v>
      </c>
      <c r="B52" s="139" t="s">
        <v>221</v>
      </c>
      <c r="C52" s="126"/>
      <c r="D52" s="126"/>
      <c r="E52" s="126"/>
    </row>
    <row r="53" spans="1:5" ht="26.25" x14ac:dyDescent="0.25">
      <c r="A53" s="128" t="s">
        <v>220</v>
      </c>
      <c r="B53" s="140" t="s">
        <v>224</v>
      </c>
      <c r="C53" s="126"/>
      <c r="D53" s="126"/>
      <c r="E53" s="126"/>
    </row>
    <row r="54" spans="1:5" x14ac:dyDescent="0.25">
      <c r="A54" s="128" t="s">
        <v>222</v>
      </c>
      <c r="B54" s="137" t="s">
        <v>227</v>
      </c>
      <c r="C54" s="126"/>
      <c r="D54" s="126"/>
      <c r="E54" s="126"/>
    </row>
    <row r="55" spans="1:5" x14ac:dyDescent="0.25">
      <c r="A55" s="128" t="s">
        <v>223</v>
      </c>
      <c r="B55" s="137" t="s">
        <v>229</v>
      </c>
      <c r="C55" s="126"/>
      <c r="D55" s="126"/>
      <c r="E55" s="126"/>
    </row>
    <row r="56" spans="1:5" x14ac:dyDescent="0.25">
      <c r="A56" s="129" t="s">
        <v>225</v>
      </c>
      <c r="B56" s="137" t="s">
        <v>231</v>
      </c>
      <c r="C56" s="126"/>
      <c r="D56" s="126"/>
      <c r="E56" s="126"/>
    </row>
    <row r="57" spans="1:5" x14ac:dyDescent="0.25">
      <c r="A57" s="129" t="s">
        <v>226</v>
      </c>
      <c r="B57" s="137" t="s">
        <v>234</v>
      </c>
      <c r="C57" s="126"/>
      <c r="D57" s="126"/>
      <c r="E57" s="126"/>
    </row>
    <row r="58" spans="1:5" x14ac:dyDescent="0.25">
      <c r="A58" s="129" t="s">
        <v>228</v>
      </c>
      <c r="B58" s="137" t="s">
        <v>236</v>
      </c>
      <c r="C58" s="126"/>
      <c r="D58" s="126"/>
      <c r="E58" s="126"/>
    </row>
    <row r="59" spans="1:5" x14ac:dyDescent="0.25">
      <c r="A59" s="129" t="s">
        <v>230</v>
      </c>
      <c r="B59" s="137" t="s">
        <v>238</v>
      </c>
      <c r="C59" s="126"/>
      <c r="D59" s="126"/>
      <c r="E59" s="126"/>
    </row>
    <row r="60" spans="1:5" x14ac:dyDescent="0.25">
      <c r="A60" s="129" t="s">
        <v>232</v>
      </c>
      <c r="B60" s="137" t="s">
        <v>240</v>
      </c>
      <c r="C60" s="126"/>
      <c r="D60" s="126"/>
      <c r="E60" s="126"/>
    </row>
    <row r="61" spans="1:5" x14ac:dyDescent="0.25">
      <c r="A61" s="129" t="s">
        <v>233</v>
      </c>
      <c r="B61" s="137" t="s">
        <v>242</v>
      </c>
      <c r="C61" s="126"/>
      <c r="D61" s="126"/>
      <c r="E61" s="126"/>
    </row>
    <row r="62" spans="1:5" x14ac:dyDescent="0.25">
      <c r="A62" s="129" t="s">
        <v>235</v>
      </c>
      <c r="B62" s="137" t="s">
        <v>244</v>
      </c>
      <c r="C62" s="126"/>
      <c r="D62" s="126"/>
      <c r="E62" s="126"/>
    </row>
    <row r="63" spans="1:5" x14ac:dyDescent="0.25">
      <c r="A63" s="129" t="s">
        <v>237</v>
      </c>
      <c r="B63" s="137" t="s">
        <v>246</v>
      </c>
      <c r="C63" s="126"/>
      <c r="D63" s="126"/>
      <c r="E63" s="126"/>
    </row>
    <row r="64" spans="1:5" x14ac:dyDescent="0.25">
      <c r="A64" s="129" t="s">
        <v>239</v>
      </c>
      <c r="B64" s="137" t="s">
        <v>248</v>
      </c>
      <c r="C64" s="126"/>
      <c r="D64" s="126"/>
      <c r="E64" s="126"/>
    </row>
    <row r="65" spans="1:5" x14ac:dyDescent="0.25">
      <c r="A65" s="129" t="s">
        <v>241</v>
      </c>
      <c r="B65" s="137" t="s">
        <v>250</v>
      </c>
      <c r="C65" s="126"/>
      <c r="D65" s="126"/>
      <c r="E65" s="126"/>
    </row>
    <row r="66" spans="1:5" x14ac:dyDescent="0.25">
      <c r="A66" s="129" t="s">
        <v>243</v>
      </c>
      <c r="B66" s="137" t="s">
        <v>252</v>
      </c>
      <c r="C66" s="126"/>
      <c r="D66" s="126"/>
      <c r="E66" s="126"/>
    </row>
    <row r="67" spans="1:5" x14ac:dyDescent="0.25">
      <c r="A67" s="129" t="s">
        <v>245</v>
      </c>
      <c r="B67" s="137" t="s">
        <v>254</v>
      </c>
      <c r="C67" s="126"/>
      <c r="D67" s="126"/>
      <c r="E67" s="126"/>
    </row>
    <row r="68" spans="1:5" x14ac:dyDescent="0.25">
      <c r="A68" s="133" t="s">
        <v>247</v>
      </c>
      <c r="B68" s="137" t="s">
        <v>266</v>
      </c>
    </row>
    <row r="69" spans="1:5" x14ac:dyDescent="0.25">
      <c r="A69" s="133" t="s">
        <v>249</v>
      </c>
      <c r="B69" s="137" t="s">
        <v>234</v>
      </c>
    </row>
    <row r="70" spans="1:5" x14ac:dyDescent="0.25">
      <c r="A70" s="133" t="s">
        <v>251</v>
      </c>
      <c r="B70" s="137" t="s">
        <v>267</v>
      </c>
    </row>
    <row r="71" spans="1:5" x14ac:dyDescent="0.25">
      <c r="A71" s="133" t="s">
        <v>253</v>
      </c>
      <c r="B71" s="137" t="s">
        <v>268</v>
      </c>
    </row>
    <row r="72" spans="1:5" x14ac:dyDescent="0.25">
      <c r="A72" s="133" t="s">
        <v>270</v>
      </c>
      <c r="B72" s="137" t="s">
        <v>269</v>
      </c>
    </row>
  </sheetData>
  <customSheetViews>
    <customSheetView guid="{C520D7F7-BD71-4ED9-BD7D-7AD450B86C47}">
      <selection activeCell="H36" sqref="H36"/>
      <pageMargins left="0.7" right="0.7" top="0.75" bottom="0.75" header="0.3" footer="0.3"/>
    </customSheetView>
  </customSheetViews>
  <mergeCells count="1">
    <mergeCell ref="A1:E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O29"/>
  <sheetViews>
    <sheetView workbookViewId="0">
      <selection activeCell="O6" sqref="O6"/>
    </sheetView>
  </sheetViews>
  <sheetFormatPr defaultRowHeight="15" x14ac:dyDescent="0.25"/>
  <sheetData>
    <row r="1" spans="1:15" x14ac:dyDescent="0.25">
      <c r="A1" s="143" t="s">
        <v>107</v>
      </c>
      <c r="B1" s="130"/>
      <c r="C1" s="130"/>
      <c r="D1" s="130"/>
      <c r="E1" s="130"/>
      <c r="F1" s="130"/>
      <c r="G1" s="130"/>
      <c r="H1" s="130"/>
      <c r="I1" s="130"/>
      <c r="J1" s="130"/>
      <c r="K1" s="130"/>
      <c r="L1" s="130"/>
      <c r="M1" s="130"/>
      <c r="N1" s="130"/>
      <c r="O1" s="130"/>
    </row>
    <row r="3" spans="1:15" ht="73.5" customHeight="1" x14ac:dyDescent="0.25">
      <c r="A3" s="131" t="s">
        <v>123</v>
      </c>
      <c r="B3" s="184" t="s">
        <v>271</v>
      </c>
      <c r="C3" s="184"/>
      <c r="D3" s="184"/>
      <c r="E3" s="184"/>
      <c r="F3" s="184"/>
      <c r="G3" s="184"/>
      <c r="H3" s="184"/>
      <c r="I3" s="184"/>
      <c r="J3" s="184"/>
      <c r="K3" s="130"/>
      <c r="L3" s="130"/>
      <c r="M3" s="130"/>
      <c r="N3" s="130"/>
      <c r="O3" s="130"/>
    </row>
    <row r="4" spans="1:15" ht="59.25" customHeight="1" x14ac:dyDescent="0.25">
      <c r="A4" s="131" t="s">
        <v>125</v>
      </c>
      <c r="B4" s="184" t="s">
        <v>260</v>
      </c>
      <c r="C4" s="184"/>
      <c r="D4" s="184"/>
      <c r="E4" s="184"/>
      <c r="F4" s="184"/>
      <c r="G4" s="184"/>
      <c r="H4" s="184"/>
      <c r="I4" s="184"/>
      <c r="J4" s="184"/>
      <c r="K4" s="130"/>
      <c r="L4" s="130"/>
      <c r="M4" s="130"/>
      <c r="N4" s="130"/>
      <c r="O4" s="130"/>
    </row>
    <row r="5" spans="1:15" ht="60" customHeight="1" x14ac:dyDescent="0.25">
      <c r="A5" s="131" t="s">
        <v>127</v>
      </c>
      <c r="B5" s="184" t="s">
        <v>261</v>
      </c>
      <c r="C5" s="184"/>
      <c r="D5" s="184"/>
      <c r="E5" s="184"/>
      <c r="F5" s="184"/>
      <c r="G5" s="184"/>
      <c r="H5" s="184"/>
      <c r="I5" s="184"/>
      <c r="J5" s="184"/>
      <c r="K5" s="130"/>
      <c r="L5" s="130"/>
      <c r="M5" s="130"/>
      <c r="N5" s="130"/>
      <c r="O5" s="130"/>
    </row>
    <row r="6" spans="1:15" ht="107.25" customHeight="1" x14ac:dyDescent="0.25">
      <c r="A6" s="131" t="s">
        <v>129</v>
      </c>
      <c r="B6" s="184" t="s">
        <v>279</v>
      </c>
      <c r="C6" s="184"/>
      <c r="D6" s="184"/>
      <c r="E6" s="184"/>
      <c r="F6" s="184"/>
      <c r="G6" s="184"/>
      <c r="H6" s="184"/>
      <c r="I6" s="184"/>
      <c r="J6" s="184"/>
      <c r="K6" s="130"/>
      <c r="L6" s="130"/>
      <c r="M6" s="130"/>
      <c r="N6" s="130"/>
      <c r="O6" s="130"/>
    </row>
    <row r="7" spans="1:15" ht="43.5" customHeight="1" x14ac:dyDescent="0.25">
      <c r="A7" s="133" t="s">
        <v>131</v>
      </c>
      <c r="B7" s="184" t="s">
        <v>262</v>
      </c>
      <c r="C7" s="184"/>
      <c r="D7" s="184"/>
      <c r="E7" s="184"/>
      <c r="F7" s="184"/>
      <c r="G7" s="184"/>
      <c r="H7" s="184"/>
      <c r="I7" s="184"/>
      <c r="J7" s="184"/>
      <c r="K7" s="130"/>
      <c r="L7" s="130"/>
      <c r="M7" s="130"/>
      <c r="N7" s="130"/>
      <c r="O7" s="130"/>
    </row>
    <row r="8" spans="1:15" ht="49.5" customHeight="1" x14ac:dyDescent="0.25">
      <c r="A8" s="133" t="s">
        <v>133</v>
      </c>
      <c r="B8" s="184" t="s">
        <v>278</v>
      </c>
      <c r="C8" s="184"/>
      <c r="D8" s="184"/>
      <c r="E8" s="184"/>
      <c r="F8" s="184"/>
      <c r="G8" s="184"/>
      <c r="H8" s="184"/>
      <c r="I8" s="184"/>
      <c r="J8" s="184"/>
    </row>
    <row r="9" spans="1:15" ht="78.75" customHeight="1" x14ac:dyDescent="0.25">
      <c r="A9" s="133" t="s">
        <v>135</v>
      </c>
      <c r="B9" s="184" t="s">
        <v>263</v>
      </c>
      <c r="C9" s="184"/>
      <c r="D9" s="184"/>
      <c r="E9" s="184"/>
      <c r="F9" s="184"/>
      <c r="G9" s="184"/>
      <c r="H9" s="184"/>
      <c r="I9" s="184"/>
      <c r="J9" s="184"/>
    </row>
    <row r="10" spans="1:15" ht="106.5" customHeight="1" x14ac:dyDescent="0.25">
      <c r="A10" s="133" t="s">
        <v>137</v>
      </c>
      <c r="B10" s="184" t="s">
        <v>264</v>
      </c>
      <c r="C10" s="184"/>
      <c r="D10" s="184"/>
      <c r="E10" s="184"/>
      <c r="F10" s="184"/>
      <c r="G10" s="184"/>
      <c r="H10" s="184"/>
      <c r="I10" s="184"/>
      <c r="J10" s="184"/>
    </row>
    <row r="22" spans="4:8" x14ac:dyDescent="0.25">
      <c r="D22" s="135"/>
      <c r="E22" s="132"/>
      <c r="F22" s="132"/>
      <c r="G22" s="130"/>
      <c r="H22" s="130"/>
    </row>
    <row r="23" spans="4:8" x14ac:dyDescent="0.25">
      <c r="D23" s="132"/>
      <c r="E23" s="132"/>
      <c r="F23" s="132"/>
      <c r="G23" s="132"/>
      <c r="H23" s="132"/>
    </row>
    <row r="24" spans="4:8" x14ac:dyDescent="0.25">
      <c r="D24" s="132"/>
      <c r="E24" s="132"/>
      <c r="F24" s="132"/>
      <c r="G24" s="130"/>
      <c r="H24" s="130"/>
    </row>
    <row r="25" spans="4:8" x14ac:dyDescent="0.25">
      <c r="D25" s="132"/>
      <c r="E25" s="132"/>
      <c r="F25" s="132"/>
      <c r="G25" s="130"/>
      <c r="H25" s="130"/>
    </row>
    <row r="26" spans="4:8" x14ac:dyDescent="0.25">
      <c r="D26" s="132"/>
      <c r="E26" s="132"/>
      <c r="F26" s="132"/>
      <c r="G26" s="130"/>
      <c r="H26" s="130"/>
    </row>
    <row r="27" spans="4:8" x14ac:dyDescent="0.25">
      <c r="D27" s="132"/>
      <c r="E27" s="132"/>
      <c r="F27" s="132"/>
      <c r="G27" s="130"/>
      <c r="H27" s="130"/>
    </row>
    <row r="28" spans="4:8" x14ac:dyDescent="0.25">
      <c r="D28" s="135"/>
      <c r="E28" s="135"/>
      <c r="F28" s="135"/>
      <c r="G28" s="130"/>
      <c r="H28" s="130"/>
    </row>
    <row r="29" spans="4:8" x14ac:dyDescent="0.25">
      <c r="D29" s="136"/>
      <c r="E29" s="132"/>
      <c r="F29" s="132"/>
      <c r="G29" s="130"/>
      <c r="H29" s="130"/>
    </row>
  </sheetData>
  <customSheetViews>
    <customSheetView guid="{C520D7F7-BD71-4ED9-BD7D-7AD450B86C47}" topLeftCell="A4">
      <selection activeCell="Q9" sqref="Q9"/>
      <pageMargins left="0.7" right="0.7" top="0.75" bottom="0.75" header="0.3" footer="0.3"/>
      <pageSetup paperSize="9" orientation="portrait" r:id="rId1"/>
    </customSheetView>
  </customSheetViews>
  <mergeCells count="8">
    <mergeCell ref="B9:J9"/>
    <mergeCell ref="B10:J10"/>
    <mergeCell ref="B7:J7"/>
    <mergeCell ref="B3:J3"/>
    <mergeCell ref="B4:J4"/>
    <mergeCell ref="B5:J5"/>
    <mergeCell ref="B6:J6"/>
    <mergeCell ref="B8:J8"/>
  </mergeCells>
  <pageMargins left="0.7" right="0.7" top="0.75" bottom="0.75" header="0.3" footer="0.3"/>
  <pageSetup paperSize="9"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6</vt:i4>
      </vt:variant>
    </vt:vector>
  </HeadingPairs>
  <TitlesOfParts>
    <vt:vector size="6" baseType="lpstr">
      <vt:lpstr>SPSIL_2018_gads</vt:lpstr>
      <vt:lpstr>Satura_rādītājs_metodoloģija</vt:lpstr>
      <vt:lpstr>Zem_Tab_Dinamika</vt:lpstr>
      <vt:lpstr>Izņēmumi</vt:lpstr>
      <vt:lpstr>Duālo_pasūtītāju_saraksts</vt:lpstr>
      <vt:lpstr>Secinājumi</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Renāte Kundziņa</dc:creator>
  <cp:lastModifiedBy>Renāte Kundziņa</cp:lastModifiedBy>
  <dcterms:created xsi:type="dcterms:W3CDTF">2019-07-26T08:38:33Z</dcterms:created>
  <dcterms:modified xsi:type="dcterms:W3CDTF">2019-10-30T10:22:06Z</dcterms:modified>
</cp:coreProperties>
</file>