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enate.Kundzina\Documents\2019. gads\Operatīvā statistika\Gada statistika\Aprīļa kopsavilkumi\"/>
    </mc:Choice>
  </mc:AlternateContent>
  <xr:revisionPtr revIDLastSave="0" documentId="13_ncr:1_{9A6BB38C-6E8C-4DF6-80AB-503E2A65848B}" xr6:coauthVersionLast="41" xr6:coauthVersionMax="41" xr10:uidLastSave="{00000000-0000-0000-0000-000000000000}"/>
  <bookViews>
    <workbookView xWindow="2820" yWindow="2190" windowWidth="23430" windowHeight="1521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1" l="1"/>
  <c r="G78" i="1"/>
  <c r="F78" i="1"/>
  <c r="E78" i="1"/>
  <c r="D78" i="1"/>
  <c r="C78" i="1"/>
  <c r="H98" i="1"/>
  <c r="G98" i="1"/>
  <c r="F98" i="1"/>
  <c r="E98" i="1"/>
  <c r="D98" i="1"/>
  <c r="C98" i="1"/>
  <c r="D44" i="1" l="1"/>
  <c r="D10" i="1"/>
  <c r="D8" i="1" s="1"/>
  <c r="D4" i="1"/>
  <c r="D39" i="1"/>
  <c r="D54" i="1" l="1"/>
  <c r="D49" i="1"/>
  <c r="E52" i="1" s="1"/>
  <c r="D14" i="1"/>
  <c r="D12" i="1" s="1"/>
  <c r="D16" i="1"/>
  <c r="D59" i="1"/>
  <c r="D24" i="1" l="1"/>
  <c r="D20" i="1"/>
  <c r="E68" i="1" l="1"/>
  <c r="E67" i="1"/>
  <c r="E66" i="1"/>
  <c r="E63" i="1"/>
  <c r="E62" i="1"/>
  <c r="E61" i="1"/>
  <c r="E58" i="1"/>
  <c r="E57" i="1"/>
  <c r="E56" i="1"/>
  <c r="E51" i="1"/>
  <c r="E48" i="1"/>
  <c r="E47" i="1"/>
  <c r="E46" i="1"/>
  <c r="E43" i="1"/>
  <c r="E42" i="1"/>
  <c r="E41" i="1"/>
  <c r="E27" i="1"/>
  <c r="E26" i="1"/>
  <c r="E23" i="1"/>
  <c r="E22" i="1"/>
  <c r="E19" i="1"/>
  <c r="E18" i="1"/>
  <c r="E15" i="1"/>
  <c r="E14" i="1"/>
  <c r="E11" i="1"/>
  <c r="E10" i="1"/>
  <c r="E7" i="1"/>
  <c r="E6" i="1"/>
  <c r="E20" i="1" l="1"/>
  <c r="E12" i="1"/>
  <c r="E16" i="1"/>
  <c r="E64" i="1"/>
  <c r="E24" i="1"/>
  <c r="E59" i="1"/>
  <c r="E54" i="1"/>
  <c r="E44" i="1"/>
  <c r="E39" i="1"/>
  <c r="E8" i="1"/>
  <c r="E4" i="1"/>
  <c r="E53" i="1"/>
  <c r="E49" i="1" l="1"/>
</calcChain>
</file>

<file path=xl/sharedStrings.xml><?xml version="1.0" encoding="utf-8"?>
<sst xmlns="http://schemas.openxmlformats.org/spreadsheetml/2006/main" count="141" uniqueCount="67">
  <si>
    <t>Likums</t>
  </si>
  <si>
    <t>Valstis</t>
  </si>
  <si>
    <t>Kopējais rezultātu paziņojumos norādīto uzvarētāju skaits</t>
  </si>
  <si>
    <t>Īpatsvars (%) pret kopējo rezultātu paziņojumos norādīto uzvarētāju skaitu</t>
  </si>
  <si>
    <t>PIL</t>
  </si>
  <si>
    <t>virs ES līgumcenu sliekšņa</t>
  </si>
  <si>
    <t>kopā</t>
  </si>
  <si>
    <t>t.sk.</t>
  </si>
  <si>
    <t>no Latvijas</t>
  </si>
  <si>
    <t>ārvalstnieki</t>
  </si>
  <si>
    <t>zem ES līgumcenu sliekšņa</t>
  </si>
  <si>
    <t>9. panta kārtībā</t>
  </si>
  <si>
    <t>SPSIL</t>
  </si>
  <si>
    <t>ADJIL</t>
  </si>
  <si>
    <t>* dati apkopoti, izmantojot Publikāciju vadības sistēmā pieejamos datus</t>
  </si>
  <si>
    <t>"PIL" - Publisko iepirkumu likums</t>
  </si>
  <si>
    <t>"SPSIL" - Sabiedrisko pakalpojumu sniedzēju iepirkumu likums</t>
  </si>
  <si>
    <t>"ADJIL" - Aizsardzības un drošības jomas iepirkumu likums</t>
  </si>
  <si>
    <t>Sadalījums</t>
  </si>
  <si>
    <t>no Eiropas</t>
  </si>
  <si>
    <t>citas valstis</t>
  </si>
  <si>
    <t>beznodokļu</t>
  </si>
  <si>
    <t>Uzvarētāju valstiskā piederība</t>
  </si>
  <si>
    <t>Virs ES līgumcenu sliekšņa</t>
  </si>
  <si>
    <t>Zem ES ligumcenu sliekšņa</t>
  </si>
  <si>
    <t>Latvija</t>
  </si>
  <si>
    <t>citas ES valstis kopā</t>
  </si>
  <si>
    <t>Igaunija</t>
  </si>
  <si>
    <t>Lietuva</t>
  </si>
  <si>
    <t>Ungārija</t>
  </si>
  <si>
    <t>Vācija</t>
  </si>
  <si>
    <t>Itālija</t>
  </si>
  <si>
    <t>Beļģija</t>
  </si>
  <si>
    <t>Dānija</t>
  </si>
  <si>
    <t>Nīderlande</t>
  </si>
  <si>
    <t>Somija</t>
  </si>
  <si>
    <t>Polija</t>
  </si>
  <si>
    <t>Čehija</t>
  </si>
  <si>
    <t>Horvātija</t>
  </si>
  <si>
    <t>Zviedrija</t>
  </si>
  <si>
    <t>Francija</t>
  </si>
  <si>
    <t>Austrija</t>
  </si>
  <si>
    <t>Lielbritānija</t>
  </si>
  <si>
    <t>Spānija</t>
  </si>
  <si>
    <t>no citām valstīm (ārpus ES) kopā</t>
  </si>
  <si>
    <t>Amerikas Savienotās valstis</t>
  </si>
  <si>
    <t>Šveice</t>
  </si>
  <si>
    <t>Kanāda</t>
  </si>
  <si>
    <t>Krievija</t>
  </si>
  <si>
    <t>Brazīlija</t>
  </si>
  <si>
    <t>Ķīna</t>
  </si>
  <si>
    <t>Austrālija</t>
  </si>
  <si>
    <t>Ukraina</t>
  </si>
  <si>
    <t>Baltkrievija</t>
  </si>
  <si>
    <t>Serbija</t>
  </si>
  <si>
    <t>Norvēģija</t>
  </si>
  <si>
    <t>Azerbaidžāna</t>
  </si>
  <si>
    <t>Publikāciju statistikas rādītāji par piegādātāju valstisko piederību 2018.gadā*</t>
  </si>
  <si>
    <t>Rezultātu publikācijās norādīto ārvalstnieku valstisko piederību sadalījums 2018.gadā*</t>
  </si>
  <si>
    <t>Rezultātu publikāciju skaita sadalījums pēc valstiskās piederības 2018.gadā*</t>
  </si>
  <si>
    <t>Slovākija</t>
  </si>
  <si>
    <t>Turcija</t>
  </si>
  <si>
    <t>"Virs ES līgumcenu sliekšņa" iepirkumi, kuru līgumcena būvdarbiem ir lielāka par 5 548 000 EUR (pasūtītājiem un sabiedrisko pakalpojumu sniedzējiem), precēm un pakalpojumiem atbilstoši Publisko iepirkumu likumam ir lielāka par 144 000 EUR. Atbilstoši Sabiedrisko pakalpojumu sniedzēju iepirkumu likumam un Aizsardzības un drošības jomas iepirkumu likumam precēm un pakalpojumiem no 443 000 EUR. Publisko iepirkumu likuma 10. panta pakalpojumiem no 750 000 EUR  (no 01.03.2017.) un Sabiedrisko pakalpojumu sniedzēju iepirkumu likuma 34. panta pakalpojumiem no 1 000 000 EUR (no 01.04.2017.).</t>
  </si>
  <si>
    <t>"Zem ES līgumcenu sliekšņa" iepirkumi, kuru līgumcena būvdarbiem ir no 170 000 EUR līdz 5 547 999 EUR (atbilstoši Publisko iepirkumu likumam un Aizsardzības un drošības jomas iepirkumu likumam), precēm un pakalpojumiem ir no 42 000 EUR līdz 143 999 EUR (atbilstoši Publisko iepirkumu likumam). Atbilstoši Aizsardzības un drošības jomas iepirkumu likumam precēm un pakalpojumiem no 01.01.2018. no 42 000 EUR līdz 442 999 EUR. Publisko iepirkumu likuma 10. panta pakalpojumiem no 42 000 EUR līdz 749 999 EUR (no 01.03.2017.).</t>
  </si>
  <si>
    <t>"9. panta kārtībā" iepirkumi, kuru līgumcena būvdarbiem ir no 20 000 EUR līdz 169 999 EUR, bet precēm un pakalpojumiem no 10 000 EUR līdz 41 999 EUR.</t>
  </si>
  <si>
    <t>Likumā noteiktā kārtībā</t>
  </si>
  <si>
    <t>"beznodokļu" - zemu nodokļu vai beznodokļu valstis un teritorijas atbilstoši 2017. gada 7. novembra MK noteikumiem Nr.655 "Noteikumi par zemu nodokļu vai beznodokļu valstīm un teritorijām" (grozījumi spēkā no 01.01.2018.).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</si>
</sst>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charset val="186"/>
      <scheme val="minor"/>
    </font>
    <font>
      <b/>
      <sz val="11"/>
      <color theme="1"/>
      <name val="Calibri"/>
      <family val="2"/>
      <charset val="186"/>
      <scheme val="minor"/>
    </font>
    <font>
      <sz val="11"/>
      <name val="Calibri"/>
      <family val="2"/>
      <charset val="186"/>
      <scheme val="minor"/>
    </font>
    <font>
      <i/>
      <sz val="11"/>
      <color theme="1"/>
      <name val="Calibri"/>
      <family val="2"/>
      <charset val="186"/>
      <scheme val="minor"/>
    </font>
    <font>
      <b/>
      <sz val="1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s>
  <borders count="18">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4">
    <xf numFmtId="0" fontId="0" fillId="0" borderId="0" xfId="0"/>
    <xf numFmtId="0" fontId="1" fillId="0" borderId="0" xfId="0" applyFont="1"/>
    <xf numFmtId="0" fontId="0" fillId="2" borderId="0" xfId="0" applyFill="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xf numFmtId="3" fontId="1" fillId="0" borderId="3" xfId="0" applyNumberFormat="1" applyFont="1" applyBorder="1" applyAlignment="1">
      <alignment wrapText="1"/>
    </xf>
    <xf numFmtId="164" fontId="1" fillId="2" borderId="3" xfId="0" applyNumberFormat="1" applyFont="1" applyFill="1" applyBorder="1" applyAlignment="1">
      <alignment wrapText="1"/>
    </xf>
    <xf numFmtId="164" fontId="1" fillId="2" borderId="0" xfId="0" applyNumberFormat="1" applyFont="1" applyFill="1" applyAlignment="1">
      <alignment wrapText="1"/>
    </xf>
    <xf numFmtId="0" fontId="0" fillId="0" borderId="5" xfId="0" applyBorder="1"/>
    <xf numFmtId="0" fontId="0" fillId="3" borderId="5" xfId="0" applyFill="1" applyBorder="1" applyAlignment="1">
      <alignment wrapText="1"/>
    </xf>
    <xf numFmtId="0" fontId="0" fillId="2" borderId="0" xfId="0" applyFill="1" applyAlignment="1">
      <alignment wrapText="1"/>
    </xf>
    <xf numFmtId="3" fontId="0" fillId="2" borderId="5" xfId="0" applyNumberFormat="1" applyFill="1" applyBorder="1" applyAlignment="1">
      <alignment wrapText="1"/>
    </xf>
    <xf numFmtId="164" fontId="0" fillId="2" borderId="5" xfId="0" applyNumberFormat="1" applyFill="1" applyBorder="1"/>
    <xf numFmtId="0" fontId="0" fillId="0" borderId="7" xfId="0" applyBorder="1"/>
    <xf numFmtId="0" fontId="0" fillId="2" borderId="7" xfId="0" applyFill="1" applyBorder="1"/>
    <xf numFmtId="164" fontId="0" fillId="2" borderId="7" xfId="0" applyNumberFormat="1" applyFill="1" applyBorder="1"/>
    <xf numFmtId="0" fontId="0" fillId="0" borderId="9" xfId="0" applyBorder="1"/>
    <xf numFmtId="0" fontId="1" fillId="0" borderId="9" xfId="0" applyFont="1" applyBorder="1"/>
    <xf numFmtId="164" fontId="1" fillId="2" borderId="9" xfId="0" applyNumberFormat="1" applyFont="1" applyFill="1" applyBorder="1"/>
    <xf numFmtId="164" fontId="1" fillId="2" borderId="0" xfId="0" applyNumberFormat="1" applyFont="1" applyFill="1"/>
    <xf numFmtId="0" fontId="0" fillId="3" borderId="5" xfId="0" applyFill="1" applyBorder="1"/>
    <xf numFmtId="164" fontId="0" fillId="3" borderId="5" xfId="0" applyNumberFormat="1" applyFill="1" applyBorder="1"/>
    <xf numFmtId="164" fontId="0" fillId="2" borderId="0" xfId="0" applyNumberFormat="1" applyFill="1"/>
    <xf numFmtId="3" fontId="0" fillId="2" borderId="5" xfId="0" applyNumberFormat="1" applyFill="1" applyBorder="1"/>
    <xf numFmtId="164" fontId="0" fillId="0" borderId="5" xfId="0" applyNumberFormat="1" applyBorder="1"/>
    <xf numFmtId="3" fontId="1" fillId="2" borderId="9" xfId="0" applyNumberFormat="1" applyFont="1" applyFill="1" applyBorder="1"/>
    <xf numFmtId="0" fontId="0" fillId="0" borderId="1" xfId="0" applyBorder="1"/>
    <xf numFmtId="0" fontId="0" fillId="2" borderId="1" xfId="0" applyFill="1" applyBorder="1"/>
    <xf numFmtId="164" fontId="0" fillId="2" borderId="1" xfId="0" applyNumberFormat="1" applyFill="1" applyBorder="1"/>
    <xf numFmtId="0" fontId="1" fillId="2" borderId="9" xfId="0" applyFont="1" applyFill="1" applyBorder="1"/>
    <xf numFmtId="0" fontId="0" fillId="2" borderId="5" xfId="0" applyFill="1" applyBorder="1"/>
    <xf numFmtId="164" fontId="2" fillId="2" borderId="5" xfId="0" applyNumberFormat="1" applyFont="1" applyFill="1" applyBorder="1"/>
    <xf numFmtId="0" fontId="0" fillId="0" borderId="11" xfId="0" applyBorder="1" applyAlignment="1">
      <alignment horizontal="center" vertical="center"/>
    </xf>
    <xf numFmtId="0" fontId="1" fillId="0" borderId="12" xfId="0" applyFont="1" applyBorder="1"/>
    <xf numFmtId="164" fontId="1" fillId="0" borderId="9" xfId="0" applyNumberFormat="1" applyFont="1" applyBorder="1"/>
    <xf numFmtId="164" fontId="0" fillId="0" borderId="7" xfId="0" applyNumberFormat="1" applyBorder="1"/>
    <xf numFmtId="0" fontId="1" fillId="0" borderId="13" xfId="0" applyFont="1" applyBorder="1"/>
    <xf numFmtId="164" fontId="0" fillId="0" borderId="1" xfId="0" applyNumberFormat="1" applyBorder="1"/>
    <xf numFmtId="0" fontId="0" fillId="0" borderId="0" xfId="0" applyAlignment="1">
      <alignment horizontal="left" wrapText="1"/>
    </xf>
    <xf numFmtId="4" fontId="0" fillId="0" borderId="0" xfId="0" applyNumberFormat="1"/>
    <xf numFmtId="0" fontId="3" fillId="0" borderId="5" xfId="0" applyFont="1" applyBorder="1" applyAlignment="1">
      <alignment horizontal="center" wrapText="1"/>
    </xf>
    <xf numFmtId="0" fontId="3" fillId="0" borderId="15" xfId="0" applyFont="1" applyBorder="1" applyAlignment="1">
      <alignment horizontal="center" wrapText="1"/>
    </xf>
    <xf numFmtId="0" fontId="1" fillId="0" borderId="5" xfId="0" applyFont="1" applyBorder="1" applyAlignment="1">
      <alignment horizontal="center"/>
    </xf>
    <xf numFmtId="0" fontId="0" fillId="4" borderId="5" xfId="0" applyFill="1" applyBorder="1"/>
    <xf numFmtId="0" fontId="1" fillId="4" borderId="5" xfId="0" applyFont="1" applyFill="1" applyBorder="1"/>
    <xf numFmtId="3" fontId="1" fillId="4" borderId="5" xfId="0" applyNumberFormat="1" applyFont="1" applyFill="1" applyBorder="1"/>
    <xf numFmtId="3" fontId="1" fillId="4" borderId="17" xfId="0" applyNumberFormat="1" applyFont="1" applyFill="1" applyBorder="1"/>
    <xf numFmtId="3" fontId="1" fillId="5" borderId="5" xfId="0" applyNumberFormat="1" applyFont="1" applyFill="1" applyBorder="1"/>
    <xf numFmtId="0" fontId="1" fillId="5" borderId="5" xfId="0" applyFont="1" applyFill="1" applyBorder="1"/>
    <xf numFmtId="0" fontId="1" fillId="4" borderId="17" xfId="0" applyFont="1" applyFill="1" applyBorder="1"/>
    <xf numFmtId="0" fontId="4" fillId="4" borderId="5" xfId="0" applyFont="1" applyFill="1" applyBorder="1"/>
    <xf numFmtId="0" fontId="0" fillId="5" borderId="5" xfId="0" applyFill="1" applyBorder="1"/>
    <xf numFmtId="0" fontId="0" fillId="3" borderId="17" xfId="0" applyFill="1" applyBorder="1"/>
    <xf numFmtId="0" fontId="0" fillId="0" borderId="17" xfId="0" applyBorder="1"/>
    <xf numFmtId="0" fontId="0" fillId="4" borderId="5" xfId="0" applyFill="1" applyBorder="1" applyAlignment="1">
      <alignment wrapText="1"/>
    </xf>
    <xf numFmtId="0" fontId="0" fillId="2" borderId="5" xfId="0" applyFill="1" applyBorder="1" applyAlignment="1">
      <alignment wrapText="1"/>
    </xf>
    <xf numFmtId="0" fontId="2" fillId="2" borderId="5" xfId="0" applyFont="1" applyFill="1" applyBorder="1"/>
    <xf numFmtId="3" fontId="1" fillId="0" borderId="9" xfId="0" applyNumberFormat="1" applyFont="1" applyBorder="1"/>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4" xfId="0" applyBorder="1" applyAlignment="1">
      <alignment horizontal="left" vertical="center"/>
    </xf>
    <xf numFmtId="0" fontId="0" fillId="0" borderId="10" xfId="0" applyBorder="1" applyAlignment="1">
      <alignment horizontal="left" vertical="center"/>
    </xf>
    <xf numFmtId="0" fontId="1" fillId="0" borderId="9" xfId="0" applyFont="1" applyBorder="1" applyAlignment="1">
      <alignment horizontal="center" vertical="center"/>
    </xf>
    <xf numFmtId="0" fontId="0" fillId="0" borderId="9" xfId="0"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9" xfId="0" applyBorder="1" applyAlignment="1">
      <alignment vertical="center" wrapText="1"/>
    </xf>
    <xf numFmtId="0" fontId="0" fillId="0" borderId="0" xfId="0" applyAlignment="1">
      <alignment horizontal="left"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5" xfId="0" applyFont="1" applyBorder="1" applyAlignment="1">
      <alignment horizontal="center"/>
    </xf>
    <xf numFmtId="0" fontId="0" fillId="0" borderId="0" xfId="0"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13"/>
  <sheetViews>
    <sheetView tabSelected="1" topLeftCell="A52" workbookViewId="0">
      <selection activeCell="J68" sqref="J68"/>
    </sheetView>
  </sheetViews>
  <sheetFormatPr defaultRowHeight="15" x14ac:dyDescent="0.25"/>
  <cols>
    <col min="1" max="1" width="6.7109375" customWidth="1"/>
    <col min="2" max="2" width="20.28515625" customWidth="1"/>
    <col min="3" max="3" width="11.28515625" bestFit="1" customWidth="1"/>
    <col min="4" max="4" width="13.85546875" customWidth="1"/>
    <col min="5" max="5" width="13.5703125" bestFit="1" customWidth="1"/>
    <col min="6" max="6" width="12.42578125" bestFit="1" customWidth="1"/>
    <col min="7" max="7" width="10.85546875" customWidth="1"/>
    <col min="8" max="8" width="11.7109375" customWidth="1"/>
  </cols>
  <sheetData>
    <row r="1" spans="1:6" x14ac:dyDescent="0.25">
      <c r="A1" s="1" t="s">
        <v>57</v>
      </c>
      <c r="F1" s="2"/>
    </row>
    <row r="2" spans="1:6" x14ac:dyDescent="0.25">
      <c r="F2" s="2"/>
    </row>
    <row r="3" spans="1:6" ht="105.75" thickBot="1" x14ac:dyDescent="0.3">
      <c r="A3" s="3" t="s">
        <v>0</v>
      </c>
      <c r="B3" s="4" t="s">
        <v>65</v>
      </c>
      <c r="C3" s="3" t="s">
        <v>1</v>
      </c>
      <c r="D3" s="4" t="s">
        <v>2</v>
      </c>
      <c r="E3" s="4" t="s">
        <v>3</v>
      </c>
      <c r="F3" s="2"/>
    </row>
    <row r="4" spans="1:6" ht="15.75" thickTop="1" x14ac:dyDescent="0.25">
      <c r="A4" s="59" t="s">
        <v>4</v>
      </c>
      <c r="B4" s="62" t="s">
        <v>5</v>
      </c>
      <c r="C4" s="5" t="s">
        <v>6</v>
      </c>
      <c r="D4" s="6">
        <f>D6+D7</f>
        <v>8386</v>
      </c>
      <c r="E4" s="7">
        <f>E6+E7</f>
        <v>1</v>
      </c>
      <c r="F4" s="8"/>
    </row>
    <row r="5" spans="1:6" x14ac:dyDescent="0.25">
      <c r="A5" s="60"/>
      <c r="B5" s="63"/>
      <c r="C5" s="9" t="s">
        <v>7</v>
      </c>
      <c r="D5" s="10"/>
      <c r="E5" s="10"/>
      <c r="F5" s="11"/>
    </row>
    <row r="6" spans="1:6" x14ac:dyDescent="0.25">
      <c r="A6" s="60"/>
      <c r="B6" s="63"/>
      <c r="C6" s="9" t="s">
        <v>8</v>
      </c>
      <c r="D6" s="12">
        <v>8170</v>
      </c>
      <c r="E6" s="13">
        <f>D6/D4</f>
        <v>0.97424278559503941</v>
      </c>
      <c r="F6" s="2"/>
    </row>
    <row r="7" spans="1:6" ht="15.75" thickBot="1" x14ac:dyDescent="0.3">
      <c r="A7" s="60"/>
      <c r="B7" s="64"/>
      <c r="C7" s="14" t="s">
        <v>9</v>
      </c>
      <c r="D7" s="15">
        <v>216</v>
      </c>
      <c r="E7" s="16">
        <f>D7/D4</f>
        <v>2.5757214404960649E-2</v>
      </c>
      <c r="F7" s="2"/>
    </row>
    <row r="8" spans="1:6" x14ac:dyDescent="0.25">
      <c r="A8" s="60"/>
      <c r="B8" s="65" t="s">
        <v>10</v>
      </c>
      <c r="C8" s="17" t="s">
        <v>6</v>
      </c>
      <c r="D8" s="58">
        <f>D10+D11</f>
        <v>8901</v>
      </c>
      <c r="E8" s="19">
        <f>E10+E11</f>
        <v>1</v>
      </c>
      <c r="F8" s="20"/>
    </row>
    <row r="9" spans="1:6" x14ac:dyDescent="0.25">
      <c r="A9" s="60"/>
      <c r="B9" s="63"/>
      <c r="C9" s="9" t="s">
        <v>7</v>
      </c>
      <c r="D9" s="21"/>
      <c r="E9" s="22"/>
      <c r="F9" s="23"/>
    </row>
    <row r="10" spans="1:6" x14ac:dyDescent="0.25">
      <c r="A10" s="60"/>
      <c r="B10" s="63"/>
      <c r="C10" s="9" t="s">
        <v>8</v>
      </c>
      <c r="D10" s="24">
        <f>8761+2</f>
        <v>8763</v>
      </c>
      <c r="E10" s="25">
        <f>D10/D8</f>
        <v>0.98449612403100772</v>
      </c>
      <c r="F10" s="23"/>
    </row>
    <row r="11" spans="1:6" ht="15.75" thickBot="1" x14ac:dyDescent="0.3">
      <c r="A11" s="60"/>
      <c r="B11" s="64"/>
      <c r="C11" s="14" t="s">
        <v>9</v>
      </c>
      <c r="D11" s="15">
        <v>138</v>
      </c>
      <c r="E11" s="16">
        <f>D11/D8</f>
        <v>1.5503875968992248E-2</v>
      </c>
      <c r="F11" s="23"/>
    </row>
    <row r="12" spans="1:6" x14ac:dyDescent="0.25">
      <c r="A12" s="60"/>
      <c r="B12" s="66" t="s">
        <v>11</v>
      </c>
      <c r="C12" s="17" t="s">
        <v>6</v>
      </c>
      <c r="D12" s="26">
        <f>D14+D15</f>
        <v>10533</v>
      </c>
      <c r="E12" s="19">
        <f>E14+E15</f>
        <v>1</v>
      </c>
      <c r="F12" s="20"/>
    </row>
    <row r="13" spans="1:6" x14ac:dyDescent="0.25">
      <c r="A13" s="60"/>
      <c r="B13" s="67"/>
      <c r="C13" s="9" t="s">
        <v>7</v>
      </c>
      <c r="D13" s="21"/>
      <c r="E13" s="22"/>
      <c r="F13" s="23"/>
    </row>
    <row r="14" spans="1:6" x14ac:dyDescent="0.25">
      <c r="A14" s="60"/>
      <c r="B14" s="67"/>
      <c r="C14" s="9" t="s">
        <v>8</v>
      </c>
      <c r="D14" s="24">
        <f>10334+8+2+1</f>
        <v>10345</v>
      </c>
      <c r="E14" s="13">
        <f>D14/D12</f>
        <v>0.9821513339029716</v>
      </c>
      <c r="F14" s="23"/>
    </row>
    <row r="15" spans="1:6" ht="15.75" thickBot="1" x14ac:dyDescent="0.3">
      <c r="A15" s="61"/>
      <c r="B15" s="68"/>
      <c r="C15" s="27" t="s">
        <v>9</v>
      </c>
      <c r="D15" s="28">
        <v>188</v>
      </c>
      <c r="E15" s="29">
        <f>D15/D12</f>
        <v>1.7848666097028388E-2</v>
      </c>
      <c r="F15" s="23"/>
    </row>
    <row r="16" spans="1:6" ht="15.75" thickTop="1" x14ac:dyDescent="0.25">
      <c r="A16" s="59" t="s">
        <v>12</v>
      </c>
      <c r="B16" s="62" t="s">
        <v>5</v>
      </c>
      <c r="C16" s="17" t="s">
        <v>6</v>
      </c>
      <c r="D16" s="30">
        <f>D18+D19</f>
        <v>397</v>
      </c>
      <c r="E16" s="19">
        <f>E18+E19</f>
        <v>1</v>
      </c>
      <c r="F16" s="20"/>
    </row>
    <row r="17" spans="1:7" x14ac:dyDescent="0.25">
      <c r="A17" s="60"/>
      <c r="B17" s="63"/>
      <c r="C17" s="9" t="s">
        <v>7</v>
      </c>
      <c r="D17" s="21"/>
      <c r="E17" s="22"/>
      <c r="F17" s="23"/>
    </row>
    <row r="18" spans="1:7" x14ac:dyDescent="0.25">
      <c r="A18" s="60"/>
      <c r="B18" s="63"/>
      <c r="C18" s="9" t="s">
        <v>8</v>
      </c>
      <c r="D18" s="31">
        <v>312</v>
      </c>
      <c r="E18" s="32">
        <f>D18/D16</f>
        <v>0.78589420654911835</v>
      </c>
      <c r="F18" s="23"/>
    </row>
    <row r="19" spans="1:7" ht="15.75" thickBot="1" x14ac:dyDescent="0.3">
      <c r="A19" s="69"/>
      <c r="B19" s="70"/>
      <c r="C19" s="27" t="s">
        <v>9</v>
      </c>
      <c r="D19" s="28">
        <v>85</v>
      </c>
      <c r="E19" s="29">
        <f>D19/D16</f>
        <v>0.2141057934508816</v>
      </c>
      <c r="F19" s="23"/>
    </row>
    <row r="20" spans="1:7" ht="15.75" thickTop="1" x14ac:dyDescent="0.25">
      <c r="A20" s="59" t="s">
        <v>13</v>
      </c>
      <c r="B20" s="62" t="s">
        <v>5</v>
      </c>
      <c r="C20" s="17" t="s">
        <v>6</v>
      </c>
      <c r="D20" s="30">
        <f>D22+D23</f>
        <v>41</v>
      </c>
      <c r="E20" s="19">
        <f>E22+E23</f>
        <v>1</v>
      </c>
      <c r="F20" s="20"/>
    </row>
    <row r="21" spans="1:7" x14ac:dyDescent="0.25">
      <c r="A21" s="60"/>
      <c r="B21" s="63"/>
      <c r="C21" s="9" t="s">
        <v>7</v>
      </c>
      <c r="D21" s="21"/>
      <c r="E21" s="22"/>
      <c r="F21" s="23"/>
    </row>
    <row r="22" spans="1:7" x14ac:dyDescent="0.25">
      <c r="A22" s="60"/>
      <c r="B22" s="63"/>
      <c r="C22" s="9" t="s">
        <v>8</v>
      </c>
      <c r="D22" s="31">
        <v>17</v>
      </c>
      <c r="E22" s="13">
        <f>D22/D20</f>
        <v>0.41463414634146339</v>
      </c>
      <c r="F22" s="23"/>
    </row>
    <row r="23" spans="1:7" ht="15.75" thickBot="1" x14ac:dyDescent="0.3">
      <c r="A23" s="60"/>
      <c r="B23" s="70"/>
      <c r="C23" s="14" t="s">
        <v>9</v>
      </c>
      <c r="D23" s="15">
        <v>24</v>
      </c>
      <c r="E23" s="16">
        <f>D23/D20</f>
        <v>0.58536585365853655</v>
      </c>
      <c r="F23" s="23"/>
    </row>
    <row r="24" spans="1:7" x14ac:dyDescent="0.25">
      <c r="A24" s="60"/>
      <c r="B24" s="65" t="s">
        <v>10</v>
      </c>
      <c r="C24" s="17" t="s">
        <v>6</v>
      </c>
      <c r="D24" s="18">
        <f>D26+D27</f>
        <v>31</v>
      </c>
      <c r="E24" s="19">
        <f>E26+E27</f>
        <v>1</v>
      </c>
      <c r="F24" s="23"/>
    </row>
    <row r="25" spans="1:7" x14ac:dyDescent="0.25">
      <c r="A25" s="60"/>
      <c r="B25" s="63"/>
      <c r="C25" s="9" t="s">
        <v>7</v>
      </c>
      <c r="D25" s="21"/>
      <c r="E25" s="22"/>
      <c r="F25" s="23"/>
    </row>
    <row r="26" spans="1:7" x14ac:dyDescent="0.25">
      <c r="A26" s="60"/>
      <c r="B26" s="63"/>
      <c r="C26" s="9" t="s">
        <v>8</v>
      </c>
      <c r="D26" s="31">
        <v>29</v>
      </c>
      <c r="E26" s="25">
        <f>D26/D24</f>
        <v>0.93548387096774188</v>
      </c>
      <c r="F26" s="23"/>
    </row>
    <row r="27" spans="1:7" ht="15.75" thickBot="1" x14ac:dyDescent="0.3">
      <c r="A27" s="69"/>
      <c r="B27" s="64"/>
      <c r="C27" s="14" t="s">
        <v>9</v>
      </c>
      <c r="D27" s="15">
        <v>2</v>
      </c>
      <c r="E27" s="16">
        <f>D27/D24</f>
        <v>6.4516129032258063E-2</v>
      </c>
      <c r="F27" s="23"/>
    </row>
    <row r="28" spans="1:7" x14ac:dyDescent="0.25">
      <c r="A28" t="s">
        <v>14</v>
      </c>
    </row>
    <row r="29" spans="1:7" ht="108" customHeight="1" x14ac:dyDescent="0.25">
      <c r="A29" s="74" t="s">
        <v>62</v>
      </c>
      <c r="B29" s="74"/>
      <c r="C29" s="74"/>
      <c r="D29" s="74"/>
      <c r="E29" s="74"/>
      <c r="F29" s="74"/>
      <c r="G29" s="74"/>
    </row>
    <row r="30" spans="1:7" ht="88.5" customHeight="1" x14ac:dyDescent="0.25">
      <c r="A30" s="74" t="s">
        <v>63</v>
      </c>
      <c r="B30" s="74"/>
      <c r="C30" s="74"/>
      <c r="D30" s="74"/>
      <c r="E30" s="74"/>
      <c r="F30" s="74"/>
      <c r="G30" s="74"/>
    </row>
    <row r="31" spans="1:7" ht="45.75" customHeight="1" x14ac:dyDescent="0.25">
      <c r="A31" s="74" t="s">
        <v>64</v>
      </c>
      <c r="B31" s="74"/>
      <c r="C31" s="74"/>
      <c r="D31" s="74"/>
      <c r="E31" s="74"/>
      <c r="F31" s="74"/>
      <c r="G31" s="74"/>
    </row>
    <row r="32" spans="1:7" x14ac:dyDescent="0.25">
      <c r="A32" s="74" t="s">
        <v>15</v>
      </c>
      <c r="B32" s="74"/>
      <c r="C32" s="74"/>
      <c r="D32" s="74"/>
      <c r="E32" s="74"/>
      <c r="F32" s="74"/>
    </row>
    <row r="33" spans="1:5" x14ac:dyDescent="0.25">
      <c r="A33" t="s">
        <v>16</v>
      </c>
    </row>
    <row r="34" spans="1:5" x14ac:dyDescent="0.25">
      <c r="A34" t="s">
        <v>17</v>
      </c>
    </row>
    <row r="36" spans="1:5" x14ac:dyDescent="0.25">
      <c r="A36" s="1" t="s">
        <v>58</v>
      </c>
    </row>
    <row r="37" spans="1:5" x14ac:dyDescent="0.25">
      <c r="A37" s="1"/>
    </row>
    <row r="38" spans="1:5" ht="105.75" thickBot="1" x14ac:dyDescent="0.3">
      <c r="A38" s="3" t="s">
        <v>0</v>
      </c>
      <c r="B38" s="4" t="s">
        <v>65</v>
      </c>
      <c r="C38" s="33" t="s">
        <v>18</v>
      </c>
      <c r="D38" s="4" t="s">
        <v>2</v>
      </c>
      <c r="E38" s="4" t="s">
        <v>3</v>
      </c>
    </row>
    <row r="39" spans="1:5" ht="15.75" thickTop="1" x14ac:dyDescent="0.25">
      <c r="A39" s="60" t="s">
        <v>4</v>
      </c>
      <c r="B39" s="62" t="s">
        <v>5</v>
      </c>
      <c r="C39" s="34" t="s">
        <v>9</v>
      </c>
      <c r="D39" s="18">
        <f>D41+D42+D43</f>
        <v>216</v>
      </c>
      <c r="E39" s="35">
        <f>E41+E42+E43</f>
        <v>1</v>
      </c>
    </row>
    <row r="40" spans="1:5" x14ac:dyDescent="0.25">
      <c r="A40" s="60"/>
      <c r="B40" s="63"/>
      <c r="C40" s="21" t="s">
        <v>7</v>
      </c>
      <c r="D40" s="21"/>
      <c r="E40" s="21"/>
    </row>
    <row r="41" spans="1:5" x14ac:dyDescent="0.25">
      <c r="A41" s="60"/>
      <c r="B41" s="63"/>
      <c r="C41" s="9" t="s">
        <v>19</v>
      </c>
      <c r="D41" s="9">
        <v>208</v>
      </c>
      <c r="E41" s="25">
        <f>D41/D39</f>
        <v>0.96296296296296291</v>
      </c>
    </row>
    <row r="42" spans="1:5" x14ac:dyDescent="0.25">
      <c r="A42" s="60"/>
      <c r="B42" s="63"/>
      <c r="C42" s="9" t="s">
        <v>20</v>
      </c>
      <c r="D42" s="9">
        <v>8</v>
      </c>
      <c r="E42" s="25">
        <f>D42/D39</f>
        <v>3.7037037037037035E-2</v>
      </c>
    </row>
    <row r="43" spans="1:5" ht="15.75" thickBot="1" x14ac:dyDescent="0.3">
      <c r="A43" s="60"/>
      <c r="B43" s="64"/>
      <c r="C43" s="14" t="s">
        <v>21</v>
      </c>
      <c r="D43" s="14">
        <v>0</v>
      </c>
      <c r="E43" s="36">
        <f>D43/D39</f>
        <v>0</v>
      </c>
    </row>
    <row r="44" spans="1:5" x14ac:dyDescent="0.25">
      <c r="A44" s="60"/>
      <c r="B44" s="65" t="s">
        <v>10</v>
      </c>
      <c r="C44" s="37" t="s">
        <v>9</v>
      </c>
      <c r="D44" s="18">
        <f>D46+D47+D48</f>
        <v>138</v>
      </c>
      <c r="E44" s="35">
        <f>E46+E47+E48</f>
        <v>1</v>
      </c>
    </row>
    <row r="45" spans="1:5" x14ac:dyDescent="0.25">
      <c r="A45" s="60"/>
      <c r="B45" s="63"/>
      <c r="C45" s="21" t="s">
        <v>7</v>
      </c>
      <c r="D45" s="21"/>
      <c r="E45" s="21"/>
    </row>
    <row r="46" spans="1:5" x14ac:dyDescent="0.25">
      <c r="A46" s="60"/>
      <c r="B46" s="63"/>
      <c r="C46" s="9" t="s">
        <v>19</v>
      </c>
      <c r="D46" s="9">
        <v>131</v>
      </c>
      <c r="E46" s="25">
        <f>D46/D44</f>
        <v>0.94927536231884058</v>
      </c>
    </row>
    <row r="47" spans="1:5" x14ac:dyDescent="0.25">
      <c r="A47" s="60"/>
      <c r="B47" s="63"/>
      <c r="C47" s="9" t="s">
        <v>20</v>
      </c>
      <c r="D47" s="9">
        <v>7</v>
      </c>
      <c r="E47" s="25">
        <f>D47/D44</f>
        <v>5.0724637681159424E-2</v>
      </c>
    </row>
    <row r="48" spans="1:5" ht="15.75" thickBot="1" x14ac:dyDescent="0.3">
      <c r="A48" s="60"/>
      <c r="B48" s="64"/>
      <c r="C48" s="14" t="s">
        <v>21</v>
      </c>
      <c r="D48" s="14">
        <v>0</v>
      </c>
      <c r="E48" s="36">
        <f>D48/D44</f>
        <v>0</v>
      </c>
    </row>
    <row r="49" spans="1:5" x14ac:dyDescent="0.25">
      <c r="A49" s="60"/>
      <c r="B49" s="66" t="s">
        <v>11</v>
      </c>
      <c r="C49" s="37" t="s">
        <v>9</v>
      </c>
      <c r="D49" s="18">
        <f>D51+D52+D53</f>
        <v>188</v>
      </c>
      <c r="E49" s="35">
        <f>E51+E52+E53</f>
        <v>1</v>
      </c>
    </row>
    <row r="50" spans="1:5" x14ac:dyDescent="0.25">
      <c r="A50" s="60"/>
      <c r="B50" s="67"/>
      <c r="C50" s="21" t="s">
        <v>7</v>
      </c>
      <c r="D50" s="21"/>
      <c r="E50" s="21"/>
    </row>
    <row r="51" spans="1:5" x14ac:dyDescent="0.25">
      <c r="A51" s="60"/>
      <c r="B51" s="67"/>
      <c r="C51" s="9" t="s">
        <v>19</v>
      </c>
      <c r="D51" s="9">
        <v>178</v>
      </c>
      <c r="E51" s="25">
        <f>D51/D49</f>
        <v>0.94680851063829785</v>
      </c>
    </row>
    <row r="52" spans="1:5" x14ac:dyDescent="0.25">
      <c r="A52" s="60"/>
      <c r="B52" s="67"/>
      <c r="C52" s="9" t="s">
        <v>20</v>
      </c>
      <c r="D52" s="9">
        <v>10</v>
      </c>
      <c r="E52" s="25">
        <f>D52/D49</f>
        <v>5.3191489361702128E-2</v>
      </c>
    </row>
    <row r="53" spans="1:5" ht="15.75" thickBot="1" x14ac:dyDescent="0.3">
      <c r="A53" s="61"/>
      <c r="B53" s="68"/>
      <c r="C53" s="27" t="s">
        <v>21</v>
      </c>
      <c r="D53" s="27">
        <v>0</v>
      </c>
      <c r="E53" s="38">
        <f>D53/D49</f>
        <v>0</v>
      </c>
    </row>
    <row r="54" spans="1:5" ht="15.75" thickTop="1" x14ac:dyDescent="0.25">
      <c r="A54" s="59" t="s">
        <v>12</v>
      </c>
      <c r="B54" s="71" t="s">
        <v>5</v>
      </c>
      <c r="C54" s="34" t="s">
        <v>9</v>
      </c>
      <c r="D54" s="18">
        <f>D56+D57+D58</f>
        <v>85</v>
      </c>
      <c r="E54" s="35">
        <f>E56+E57+E58</f>
        <v>1</v>
      </c>
    </row>
    <row r="55" spans="1:5" x14ac:dyDescent="0.25">
      <c r="A55" s="60"/>
      <c r="B55" s="72"/>
      <c r="C55" s="21" t="s">
        <v>7</v>
      </c>
      <c r="D55" s="21"/>
      <c r="E55" s="21"/>
    </row>
    <row r="56" spans="1:5" x14ac:dyDescent="0.25">
      <c r="A56" s="60"/>
      <c r="B56" s="72"/>
      <c r="C56" s="9" t="s">
        <v>19</v>
      </c>
      <c r="D56" s="9">
        <v>77</v>
      </c>
      <c r="E56" s="25">
        <f>D56/D54</f>
        <v>0.90588235294117647</v>
      </c>
    </row>
    <row r="57" spans="1:5" x14ac:dyDescent="0.25">
      <c r="A57" s="60"/>
      <c r="B57" s="72"/>
      <c r="C57" s="9" t="s">
        <v>20</v>
      </c>
      <c r="D57" s="9">
        <v>8</v>
      </c>
      <c r="E57" s="25">
        <f>D57/D54</f>
        <v>9.4117647058823528E-2</v>
      </c>
    </row>
    <row r="58" spans="1:5" ht="15.75" thickBot="1" x14ac:dyDescent="0.3">
      <c r="A58" s="69"/>
      <c r="B58" s="73"/>
      <c r="C58" s="9" t="s">
        <v>21</v>
      </c>
      <c r="D58" s="27">
        <v>0</v>
      </c>
      <c r="E58" s="38">
        <f>D58/D54</f>
        <v>0</v>
      </c>
    </row>
    <row r="59" spans="1:5" ht="15.75" customHeight="1" thickTop="1" x14ac:dyDescent="0.25">
      <c r="A59" s="59" t="s">
        <v>13</v>
      </c>
      <c r="B59" s="71" t="s">
        <v>5</v>
      </c>
      <c r="C59" s="34" t="s">
        <v>9</v>
      </c>
      <c r="D59" s="18">
        <f>D61+D62+D63</f>
        <v>24</v>
      </c>
      <c r="E59" s="35">
        <f>E61+E62+E63</f>
        <v>1</v>
      </c>
    </row>
    <row r="60" spans="1:5" x14ac:dyDescent="0.25">
      <c r="A60" s="60"/>
      <c r="B60" s="72"/>
      <c r="C60" s="21" t="s">
        <v>7</v>
      </c>
      <c r="D60" s="21"/>
      <c r="E60" s="21"/>
    </row>
    <row r="61" spans="1:5" x14ac:dyDescent="0.25">
      <c r="A61" s="60"/>
      <c r="B61" s="72"/>
      <c r="C61" s="9" t="s">
        <v>19</v>
      </c>
      <c r="D61" s="9">
        <v>14</v>
      </c>
      <c r="E61" s="25">
        <f>D61/D59</f>
        <v>0.58333333333333337</v>
      </c>
    </row>
    <row r="62" spans="1:5" x14ac:dyDescent="0.25">
      <c r="A62" s="60"/>
      <c r="B62" s="72"/>
      <c r="C62" s="9" t="s">
        <v>20</v>
      </c>
      <c r="D62" s="9">
        <v>10</v>
      </c>
      <c r="E62" s="25">
        <f>D62/D59</f>
        <v>0.41666666666666669</v>
      </c>
    </row>
    <row r="63" spans="1:5" ht="15.75" thickBot="1" x14ac:dyDescent="0.3">
      <c r="A63" s="60"/>
      <c r="B63" s="73"/>
      <c r="C63" s="9" t="s">
        <v>21</v>
      </c>
      <c r="D63" s="14">
        <v>0</v>
      </c>
      <c r="E63" s="36">
        <f>D63/D59</f>
        <v>0</v>
      </c>
    </row>
    <row r="64" spans="1:5" x14ac:dyDescent="0.25">
      <c r="A64" s="60"/>
      <c r="B64" s="65" t="s">
        <v>10</v>
      </c>
      <c r="C64" s="37" t="s">
        <v>9</v>
      </c>
      <c r="D64" s="18">
        <v>2</v>
      </c>
      <c r="E64" s="35">
        <f>E66+E67+E68</f>
        <v>1</v>
      </c>
    </row>
    <row r="65" spans="1:8" x14ac:dyDescent="0.25">
      <c r="A65" s="60"/>
      <c r="B65" s="63"/>
      <c r="C65" s="21" t="s">
        <v>7</v>
      </c>
      <c r="D65" s="21"/>
      <c r="E65" s="21"/>
    </row>
    <row r="66" spans="1:8" x14ac:dyDescent="0.25">
      <c r="A66" s="60"/>
      <c r="B66" s="63"/>
      <c r="C66" s="9" t="s">
        <v>19</v>
      </c>
      <c r="D66" s="9">
        <v>2</v>
      </c>
      <c r="E66" s="25">
        <f>D66/D64</f>
        <v>1</v>
      </c>
    </row>
    <row r="67" spans="1:8" x14ac:dyDescent="0.25">
      <c r="A67" s="60"/>
      <c r="B67" s="63"/>
      <c r="C67" s="9" t="s">
        <v>20</v>
      </c>
      <c r="D67" s="9">
        <v>0</v>
      </c>
      <c r="E67" s="25">
        <f>D67/D64</f>
        <v>0</v>
      </c>
    </row>
    <row r="68" spans="1:8" ht="15.75" thickBot="1" x14ac:dyDescent="0.3">
      <c r="A68" s="69"/>
      <c r="B68" s="64"/>
      <c r="C68" s="14" t="s">
        <v>21</v>
      </c>
      <c r="D68" s="14">
        <v>0</v>
      </c>
      <c r="E68" s="36">
        <f>D68/D64</f>
        <v>0</v>
      </c>
    </row>
    <row r="69" spans="1:8" ht="11.25" customHeight="1" x14ac:dyDescent="0.25">
      <c r="A69" s="83"/>
      <c r="B69" s="83"/>
      <c r="C69" s="83"/>
      <c r="D69" s="83"/>
      <c r="E69" s="83"/>
      <c r="F69" s="83"/>
    </row>
    <row r="70" spans="1:8" ht="42" customHeight="1" x14ac:dyDescent="0.25">
      <c r="A70" s="74" t="s">
        <v>66</v>
      </c>
      <c r="B70" s="74"/>
      <c r="C70" s="74"/>
      <c r="D70" s="74"/>
      <c r="E70" s="74"/>
      <c r="F70" s="74"/>
      <c r="G70" s="74"/>
    </row>
    <row r="71" spans="1:8" x14ac:dyDescent="0.25">
      <c r="A71" s="39"/>
      <c r="B71" s="39"/>
      <c r="C71" s="39"/>
      <c r="D71" s="39"/>
      <c r="E71" s="39"/>
      <c r="F71" s="39"/>
      <c r="G71" s="39"/>
    </row>
    <row r="72" spans="1:8" x14ac:dyDescent="0.25">
      <c r="B72" s="1" t="s">
        <v>59</v>
      </c>
    </row>
    <row r="73" spans="1:8" x14ac:dyDescent="0.25">
      <c r="E73" s="40"/>
    </row>
    <row r="74" spans="1:8" x14ac:dyDescent="0.25">
      <c r="B74" s="75" t="s">
        <v>22</v>
      </c>
      <c r="C74" s="78" t="s">
        <v>2</v>
      </c>
      <c r="D74" s="78"/>
      <c r="E74" s="78"/>
      <c r="F74" s="78"/>
      <c r="G74" s="78"/>
      <c r="H74" s="78"/>
    </row>
    <row r="75" spans="1:8" ht="45" x14ac:dyDescent="0.25">
      <c r="B75" s="76"/>
      <c r="C75" s="41" t="s">
        <v>23</v>
      </c>
      <c r="D75" s="41" t="s">
        <v>23</v>
      </c>
      <c r="E75" s="42" t="s">
        <v>24</v>
      </c>
      <c r="F75" s="41" t="s">
        <v>11</v>
      </c>
      <c r="G75" s="41" t="s">
        <v>23</v>
      </c>
      <c r="H75" s="41" t="s">
        <v>24</v>
      </c>
    </row>
    <row r="76" spans="1:8" x14ac:dyDescent="0.25">
      <c r="B76" s="77"/>
      <c r="C76" s="43" t="s">
        <v>12</v>
      </c>
      <c r="D76" s="79" t="s">
        <v>4</v>
      </c>
      <c r="E76" s="80"/>
      <c r="F76" s="81"/>
      <c r="G76" s="82" t="s">
        <v>13</v>
      </c>
      <c r="H76" s="82"/>
    </row>
    <row r="77" spans="1:8" x14ac:dyDescent="0.25">
      <c r="B77" s="44" t="s">
        <v>25</v>
      </c>
      <c r="C77" s="45">
        <v>312</v>
      </c>
      <c r="D77" s="46">
        <v>8170</v>
      </c>
      <c r="E77" s="47"/>
      <c r="F77" s="48">
        <v>10345</v>
      </c>
      <c r="G77" s="49">
        <v>17</v>
      </c>
      <c r="H77" s="49">
        <v>29</v>
      </c>
    </row>
    <row r="78" spans="1:8" x14ac:dyDescent="0.25">
      <c r="B78" s="44" t="s">
        <v>26</v>
      </c>
      <c r="C78" s="45">
        <f t="shared" ref="C78:H78" si="0">C80+C81+C82+C83+C84+C85+C86+C87+C88+C89+C90+C91+C92+C93+C94+C95+C96+C97</f>
        <v>77</v>
      </c>
      <c r="D78" s="50">
        <f t="shared" si="0"/>
        <v>208</v>
      </c>
      <c r="E78" s="45">
        <f t="shared" si="0"/>
        <v>131</v>
      </c>
      <c r="F78" s="51">
        <f t="shared" si="0"/>
        <v>178</v>
      </c>
      <c r="G78" s="49">
        <f t="shared" si="0"/>
        <v>14</v>
      </c>
      <c r="H78" s="49">
        <f t="shared" si="0"/>
        <v>2</v>
      </c>
    </row>
    <row r="79" spans="1:8" x14ac:dyDescent="0.25">
      <c r="B79" s="21" t="s">
        <v>7</v>
      </c>
      <c r="C79" s="21"/>
      <c r="D79" s="53"/>
      <c r="E79" s="21"/>
      <c r="F79" s="21"/>
      <c r="G79" s="21"/>
      <c r="H79" s="21"/>
    </row>
    <row r="80" spans="1:8" x14ac:dyDescent="0.25">
      <c r="B80" s="31" t="s">
        <v>27</v>
      </c>
      <c r="C80" s="9">
        <v>5</v>
      </c>
      <c r="D80" s="54">
        <v>24</v>
      </c>
      <c r="E80" s="9">
        <v>32</v>
      </c>
      <c r="F80" s="9">
        <v>37</v>
      </c>
      <c r="G80" s="9">
        <v>4</v>
      </c>
      <c r="H80" s="9">
        <v>0</v>
      </c>
    </row>
    <row r="81" spans="2:8" x14ac:dyDescent="0.25">
      <c r="B81" s="31" t="s">
        <v>28</v>
      </c>
      <c r="C81" s="9">
        <v>8</v>
      </c>
      <c r="D81" s="54">
        <v>87</v>
      </c>
      <c r="E81" s="9">
        <v>49</v>
      </c>
      <c r="F81" s="9">
        <v>80</v>
      </c>
      <c r="G81" s="9">
        <v>2</v>
      </c>
      <c r="H81" s="9">
        <v>2</v>
      </c>
    </row>
    <row r="82" spans="2:8" x14ac:dyDescent="0.25">
      <c r="B82" s="31" t="s">
        <v>29</v>
      </c>
      <c r="C82" s="9">
        <v>0</v>
      </c>
      <c r="D82" s="54">
        <v>1</v>
      </c>
      <c r="E82" s="9">
        <v>0</v>
      </c>
      <c r="F82" s="9">
        <v>0</v>
      </c>
      <c r="G82" s="9">
        <v>0</v>
      </c>
      <c r="H82" s="9">
        <v>0</v>
      </c>
    </row>
    <row r="83" spans="2:8" x14ac:dyDescent="0.25">
      <c r="B83" s="31" t="s">
        <v>30</v>
      </c>
      <c r="C83" s="9">
        <v>4</v>
      </c>
      <c r="D83" s="54">
        <v>20</v>
      </c>
      <c r="E83" s="9">
        <v>4</v>
      </c>
      <c r="F83" s="9">
        <v>11</v>
      </c>
      <c r="G83" s="9">
        <v>1</v>
      </c>
      <c r="H83" s="9">
        <v>0</v>
      </c>
    </row>
    <row r="84" spans="2:8" x14ac:dyDescent="0.25">
      <c r="B84" s="31" t="s">
        <v>31</v>
      </c>
      <c r="C84" s="9">
        <v>0</v>
      </c>
      <c r="D84" s="54">
        <v>4</v>
      </c>
      <c r="E84" s="9">
        <v>0</v>
      </c>
      <c r="F84" s="9">
        <v>1</v>
      </c>
      <c r="G84" s="9">
        <v>0</v>
      </c>
      <c r="H84" s="9">
        <v>0</v>
      </c>
    </row>
    <row r="85" spans="2:8" x14ac:dyDescent="0.25">
      <c r="B85" s="31" t="s">
        <v>32</v>
      </c>
      <c r="C85" s="9">
        <v>18</v>
      </c>
      <c r="D85" s="54">
        <v>0</v>
      </c>
      <c r="E85" s="9">
        <v>0</v>
      </c>
      <c r="F85" s="9">
        <v>1</v>
      </c>
      <c r="G85" s="9">
        <v>1</v>
      </c>
      <c r="H85" s="9">
        <v>0</v>
      </c>
    </row>
    <row r="86" spans="2:8" x14ac:dyDescent="0.25">
      <c r="B86" s="31" t="s">
        <v>33</v>
      </c>
      <c r="C86" s="9">
        <v>16</v>
      </c>
      <c r="D86" s="54">
        <v>1</v>
      </c>
      <c r="E86" s="9">
        <v>2</v>
      </c>
      <c r="F86" s="9">
        <v>5</v>
      </c>
      <c r="G86" s="9">
        <v>0</v>
      </c>
      <c r="H86" s="9">
        <v>0</v>
      </c>
    </row>
    <row r="87" spans="2:8" x14ac:dyDescent="0.25">
      <c r="B87" s="31" t="s">
        <v>34</v>
      </c>
      <c r="C87" s="9">
        <v>3</v>
      </c>
      <c r="D87" s="54">
        <v>2</v>
      </c>
      <c r="E87" s="9">
        <v>6</v>
      </c>
      <c r="F87" s="9">
        <v>5</v>
      </c>
      <c r="G87" s="9">
        <v>0</v>
      </c>
      <c r="H87" s="9">
        <v>0</v>
      </c>
    </row>
    <row r="88" spans="2:8" x14ac:dyDescent="0.25">
      <c r="B88" s="31" t="s">
        <v>35</v>
      </c>
      <c r="C88" s="9">
        <v>17</v>
      </c>
      <c r="D88" s="54">
        <v>22</v>
      </c>
      <c r="E88" s="9">
        <v>24</v>
      </c>
      <c r="F88" s="9">
        <v>14</v>
      </c>
      <c r="G88" s="9">
        <v>0</v>
      </c>
      <c r="H88" s="9">
        <v>0</v>
      </c>
    </row>
    <row r="89" spans="2:8" x14ac:dyDescent="0.25">
      <c r="B89" s="31" t="s">
        <v>36</v>
      </c>
      <c r="C89" s="9">
        <v>2</v>
      </c>
      <c r="D89" s="54">
        <v>5</v>
      </c>
      <c r="E89" s="9">
        <v>5</v>
      </c>
      <c r="F89" s="9">
        <v>8</v>
      </c>
      <c r="G89" s="9">
        <v>0</v>
      </c>
      <c r="H89" s="9">
        <v>0</v>
      </c>
    </row>
    <row r="90" spans="2:8" x14ac:dyDescent="0.25">
      <c r="B90" s="31" t="s">
        <v>37</v>
      </c>
      <c r="C90" s="9">
        <v>0</v>
      </c>
      <c r="D90" s="54">
        <v>3</v>
      </c>
      <c r="E90" s="9">
        <v>0</v>
      </c>
      <c r="F90" s="9">
        <v>1</v>
      </c>
      <c r="G90" s="9">
        <v>2</v>
      </c>
      <c r="H90" s="9">
        <v>0</v>
      </c>
    </row>
    <row r="91" spans="2:8" x14ac:dyDescent="0.25">
      <c r="B91" s="31" t="s">
        <v>38</v>
      </c>
      <c r="C91" s="9">
        <v>1</v>
      </c>
      <c r="D91" s="54">
        <v>0</v>
      </c>
      <c r="E91" s="9">
        <v>0</v>
      </c>
      <c r="F91" s="9">
        <v>0</v>
      </c>
      <c r="G91" s="9">
        <v>0</v>
      </c>
      <c r="H91" s="9">
        <v>0</v>
      </c>
    </row>
    <row r="92" spans="2:8" x14ac:dyDescent="0.25">
      <c r="B92" s="31" t="s">
        <v>39</v>
      </c>
      <c r="C92" s="9">
        <v>0</v>
      </c>
      <c r="D92" s="54">
        <v>13</v>
      </c>
      <c r="E92" s="9">
        <v>4</v>
      </c>
      <c r="F92" s="9">
        <v>5</v>
      </c>
      <c r="G92" s="9">
        <v>1</v>
      </c>
      <c r="H92" s="9">
        <v>0</v>
      </c>
    </row>
    <row r="93" spans="2:8" x14ac:dyDescent="0.25">
      <c r="B93" s="31" t="s">
        <v>40</v>
      </c>
      <c r="C93" s="9">
        <v>0</v>
      </c>
      <c r="D93" s="54">
        <v>10</v>
      </c>
      <c r="E93" s="9">
        <v>1</v>
      </c>
      <c r="F93" s="9">
        <v>1</v>
      </c>
      <c r="G93" s="9">
        <v>0</v>
      </c>
      <c r="H93" s="9">
        <v>0</v>
      </c>
    </row>
    <row r="94" spans="2:8" x14ac:dyDescent="0.25">
      <c r="B94" s="31" t="s">
        <v>41</v>
      </c>
      <c r="C94" s="9">
        <v>1</v>
      </c>
      <c r="D94" s="54">
        <v>7</v>
      </c>
      <c r="E94" s="9">
        <v>0</v>
      </c>
      <c r="F94" s="9">
        <v>1</v>
      </c>
      <c r="G94" s="9">
        <v>0</v>
      </c>
      <c r="H94" s="9">
        <v>0</v>
      </c>
    </row>
    <row r="95" spans="2:8" x14ac:dyDescent="0.25">
      <c r="B95" s="31" t="s">
        <v>60</v>
      </c>
      <c r="C95" s="9">
        <v>2</v>
      </c>
      <c r="D95" s="54">
        <v>1</v>
      </c>
      <c r="E95" s="9">
        <v>0</v>
      </c>
      <c r="F95" s="9">
        <v>0</v>
      </c>
      <c r="G95" s="9">
        <v>0</v>
      </c>
      <c r="H95" s="9">
        <v>0</v>
      </c>
    </row>
    <row r="96" spans="2:8" x14ac:dyDescent="0.25">
      <c r="B96" s="31" t="s">
        <v>42</v>
      </c>
      <c r="C96" s="9">
        <v>0</v>
      </c>
      <c r="D96" s="54">
        <v>6</v>
      </c>
      <c r="E96" s="9">
        <v>4</v>
      </c>
      <c r="F96" s="9">
        <v>7</v>
      </c>
      <c r="G96" s="9">
        <v>3</v>
      </c>
      <c r="H96" s="9">
        <v>0</v>
      </c>
    </row>
    <row r="97" spans="2:8" x14ac:dyDescent="0.25">
      <c r="B97" s="31" t="s">
        <v>43</v>
      </c>
      <c r="C97" s="9">
        <v>0</v>
      </c>
      <c r="D97" s="54">
        <v>2</v>
      </c>
      <c r="E97" s="9">
        <v>0</v>
      </c>
      <c r="F97" s="9">
        <v>1</v>
      </c>
      <c r="G97" s="9">
        <v>0</v>
      </c>
      <c r="H97" s="9">
        <v>0</v>
      </c>
    </row>
    <row r="98" spans="2:8" ht="30" x14ac:dyDescent="0.25">
      <c r="B98" s="55" t="s">
        <v>44</v>
      </c>
      <c r="C98" s="45">
        <f t="shared" ref="C98:H98" si="1">C100+C101+C102+C103+C104+C105+C106+C107+C108+C109+C110+C111+C112</f>
        <v>8</v>
      </c>
      <c r="D98" s="47">
        <f t="shared" si="1"/>
        <v>8</v>
      </c>
      <c r="E98" s="46">
        <f t="shared" si="1"/>
        <v>7</v>
      </c>
      <c r="F98" s="45">
        <f t="shared" si="1"/>
        <v>10</v>
      </c>
      <c r="G98" s="49">
        <f t="shared" si="1"/>
        <v>10</v>
      </c>
      <c r="H98" s="49">
        <f t="shared" si="1"/>
        <v>0</v>
      </c>
    </row>
    <row r="99" spans="2:8" x14ac:dyDescent="0.25">
      <c r="B99" s="21" t="s">
        <v>7</v>
      </c>
      <c r="C99" s="21"/>
      <c r="D99" s="53"/>
      <c r="E99" s="21"/>
      <c r="F99" s="21"/>
      <c r="G99" s="21"/>
      <c r="H99" s="21"/>
    </row>
    <row r="100" spans="2:8" ht="30" x14ac:dyDescent="0.25">
      <c r="B100" s="56" t="s">
        <v>45</v>
      </c>
      <c r="C100" s="9">
        <v>0</v>
      </c>
      <c r="D100" s="54">
        <v>2</v>
      </c>
      <c r="E100" s="9">
        <v>2</v>
      </c>
      <c r="F100" s="9">
        <v>2</v>
      </c>
      <c r="G100" s="9">
        <v>1</v>
      </c>
      <c r="H100" s="9">
        <v>0</v>
      </c>
    </row>
    <row r="101" spans="2:8" x14ac:dyDescent="0.25">
      <c r="B101" s="56" t="s">
        <v>61</v>
      </c>
      <c r="C101" s="9">
        <v>3</v>
      </c>
      <c r="D101" s="54">
        <v>0</v>
      </c>
      <c r="E101" s="9">
        <v>0</v>
      </c>
      <c r="F101" s="9">
        <v>0</v>
      </c>
      <c r="G101" s="9">
        <v>0</v>
      </c>
      <c r="H101" s="9">
        <v>0</v>
      </c>
    </row>
    <row r="102" spans="2:8" x14ac:dyDescent="0.25">
      <c r="B102" s="31" t="s">
        <v>46</v>
      </c>
      <c r="C102" s="9">
        <v>0</v>
      </c>
      <c r="D102" s="54">
        <v>2</v>
      </c>
      <c r="E102" s="9">
        <v>1</v>
      </c>
      <c r="F102" s="9">
        <v>0</v>
      </c>
      <c r="G102" s="9">
        <v>3</v>
      </c>
      <c r="H102" s="9">
        <v>0</v>
      </c>
    </row>
    <row r="103" spans="2:8" x14ac:dyDescent="0.25">
      <c r="B103" s="57" t="s">
        <v>47</v>
      </c>
      <c r="C103" s="9">
        <v>0</v>
      </c>
      <c r="D103" s="54">
        <v>0</v>
      </c>
      <c r="E103" s="9">
        <v>0</v>
      </c>
      <c r="F103" s="9">
        <v>2</v>
      </c>
      <c r="G103" s="9">
        <v>0</v>
      </c>
      <c r="H103" s="9">
        <v>0</v>
      </c>
    </row>
    <row r="104" spans="2:8" x14ac:dyDescent="0.25">
      <c r="B104" s="31" t="s">
        <v>48</v>
      </c>
      <c r="C104" s="9">
        <v>0</v>
      </c>
      <c r="D104" s="54">
        <v>0</v>
      </c>
      <c r="E104" s="9">
        <v>1</v>
      </c>
      <c r="F104" s="9">
        <v>0</v>
      </c>
      <c r="G104" s="9">
        <v>0</v>
      </c>
      <c r="H104" s="9">
        <v>0</v>
      </c>
    </row>
    <row r="105" spans="2:8" x14ac:dyDescent="0.25">
      <c r="B105" s="31" t="s">
        <v>49</v>
      </c>
      <c r="C105" s="9">
        <v>0</v>
      </c>
      <c r="D105" s="54">
        <v>0</v>
      </c>
      <c r="E105" s="9">
        <v>0</v>
      </c>
      <c r="F105" s="9">
        <v>0</v>
      </c>
      <c r="G105" s="9">
        <v>3</v>
      </c>
      <c r="H105" s="9">
        <v>0</v>
      </c>
    </row>
    <row r="106" spans="2:8" x14ac:dyDescent="0.25">
      <c r="B106" s="31" t="s">
        <v>50</v>
      </c>
      <c r="C106" s="9">
        <v>0</v>
      </c>
      <c r="D106" s="54">
        <v>0</v>
      </c>
      <c r="E106" s="9">
        <v>0</v>
      </c>
      <c r="F106" s="9">
        <v>1</v>
      </c>
      <c r="G106" s="9">
        <v>0</v>
      </c>
      <c r="H106" s="9">
        <v>0</v>
      </c>
    </row>
    <row r="107" spans="2:8" x14ac:dyDescent="0.25">
      <c r="B107" s="31" t="s">
        <v>51</v>
      </c>
      <c r="C107" s="9">
        <v>0</v>
      </c>
      <c r="D107" s="54">
        <v>0</v>
      </c>
      <c r="E107" s="9">
        <v>0</v>
      </c>
      <c r="F107" s="9">
        <v>2</v>
      </c>
      <c r="G107" s="9">
        <v>0</v>
      </c>
      <c r="H107" s="9">
        <v>0</v>
      </c>
    </row>
    <row r="108" spans="2:8" x14ac:dyDescent="0.25">
      <c r="B108" s="31" t="s">
        <v>52</v>
      </c>
      <c r="C108" s="9">
        <v>0</v>
      </c>
      <c r="D108" s="54">
        <v>0</v>
      </c>
      <c r="E108" s="9">
        <v>0</v>
      </c>
      <c r="F108" s="9">
        <v>1</v>
      </c>
      <c r="G108" s="9">
        <v>0</v>
      </c>
      <c r="H108" s="9">
        <v>0</v>
      </c>
    </row>
    <row r="109" spans="2:8" x14ac:dyDescent="0.25">
      <c r="B109" s="31" t="s">
        <v>53</v>
      </c>
      <c r="C109" s="9">
        <v>5</v>
      </c>
      <c r="D109" s="54">
        <v>0</v>
      </c>
      <c r="E109" s="9">
        <v>0</v>
      </c>
      <c r="F109" s="9">
        <v>1</v>
      </c>
      <c r="G109" s="9">
        <v>0</v>
      </c>
      <c r="H109" s="9">
        <v>0</v>
      </c>
    </row>
    <row r="110" spans="2:8" x14ac:dyDescent="0.25">
      <c r="B110" s="31" t="s">
        <v>54</v>
      </c>
      <c r="C110" s="9">
        <v>0</v>
      </c>
      <c r="D110" s="54">
        <v>1</v>
      </c>
      <c r="E110" s="9">
        <v>0</v>
      </c>
      <c r="F110" s="9">
        <v>1</v>
      </c>
      <c r="G110" s="9">
        <v>0</v>
      </c>
      <c r="H110" s="9">
        <v>0</v>
      </c>
    </row>
    <row r="111" spans="2:8" x14ac:dyDescent="0.25">
      <c r="B111" s="31" t="s">
        <v>55</v>
      </c>
      <c r="C111" s="9">
        <v>0</v>
      </c>
      <c r="D111" s="54">
        <v>2</v>
      </c>
      <c r="E111" s="9">
        <v>2</v>
      </c>
      <c r="F111" s="9">
        <v>0</v>
      </c>
      <c r="G111" s="9">
        <v>3</v>
      </c>
      <c r="H111" s="9">
        <v>0</v>
      </c>
    </row>
    <row r="112" spans="2:8" x14ac:dyDescent="0.25">
      <c r="B112" s="31" t="s">
        <v>56</v>
      </c>
      <c r="C112" s="9">
        <v>0</v>
      </c>
      <c r="D112" s="54">
        <v>1</v>
      </c>
      <c r="E112" s="9">
        <v>1</v>
      </c>
      <c r="F112" s="9">
        <v>0</v>
      </c>
      <c r="G112" s="9">
        <v>0</v>
      </c>
      <c r="H112" s="9">
        <v>0</v>
      </c>
    </row>
    <row r="113" spans="2:8" x14ac:dyDescent="0.25">
      <c r="B113" s="52" t="s">
        <v>21</v>
      </c>
      <c r="C113" s="49">
        <v>0</v>
      </c>
      <c r="D113" s="49">
        <v>0</v>
      </c>
      <c r="E113" s="49">
        <v>0</v>
      </c>
      <c r="F113" s="49">
        <v>0</v>
      </c>
      <c r="G113" s="49">
        <v>0</v>
      </c>
      <c r="H113" s="49">
        <v>0</v>
      </c>
    </row>
  </sheetData>
  <mergeCells count="28">
    <mergeCell ref="A59:A68"/>
    <mergeCell ref="B59:B63"/>
    <mergeCell ref="B64:B68"/>
    <mergeCell ref="A70:G70"/>
    <mergeCell ref="B74:B76"/>
    <mergeCell ref="C74:H74"/>
    <mergeCell ref="D76:F76"/>
    <mergeCell ref="G76:H76"/>
    <mergeCell ref="A69:F69"/>
    <mergeCell ref="A54:A58"/>
    <mergeCell ref="B54:B58"/>
    <mergeCell ref="A20:A27"/>
    <mergeCell ref="B20:B23"/>
    <mergeCell ref="B24:B27"/>
    <mergeCell ref="A29:G29"/>
    <mergeCell ref="A30:G30"/>
    <mergeCell ref="A31:G31"/>
    <mergeCell ref="A32:F32"/>
    <mergeCell ref="A39:A53"/>
    <mergeCell ref="B39:B43"/>
    <mergeCell ref="B44:B48"/>
    <mergeCell ref="B49:B53"/>
    <mergeCell ref="A4:A15"/>
    <mergeCell ref="B4:B7"/>
    <mergeCell ref="B8:B11"/>
    <mergeCell ref="B12:B15"/>
    <mergeCell ref="A16:A19"/>
    <mergeCell ref="B16:B1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dcterms:created xsi:type="dcterms:W3CDTF">2019-01-25T12:14:54Z</dcterms:created>
  <dcterms:modified xsi:type="dcterms:W3CDTF">2019-03-27T07:37:26Z</dcterms:modified>
</cp:coreProperties>
</file>