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ub\Desktop\Baiba\Statistika\Gads_Izsludinašana_rezultati\PIL\"/>
    </mc:Choice>
  </mc:AlternateContent>
  <xr:revisionPtr revIDLastSave="0" documentId="8_{0F9C1CA9-F869-46B3-AC8A-BE784C6C19BD}" xr6:coauthVersionLast="44" xr6:coauthVersionMax="44" xr10:uidLastSave="{00000000-0000-0000-0000-000000000000}"/>
  <bookViews>
    <workbookView xWindow="-110" yWindow="-110" windowWidth="19420" windowHeight="10420" xr2:uid="{911B3810-A9BC-4215-89EE-DE4421A554FB}"/>
  </bookViews>
  <sheets>
    <sheet name="PIL_izsludinas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E58" i="1"/>
  <c r="E59" i="1"/>
  <c r="E32" i="1" l="1"/>
  <c r="E33" i="1"/>
  <c r="E75" i="1" l="1"/>
  <c r="E74" i="1"/>
  <c r="E71" i="1"/>
  <c r="E69" i="1"/>
  <c r="E67" i="1"/>
  <c r="E65" i="1"/>
  <c r="E64" i="1"/>
  <c r="D62" i="1"/>
  <c r="D72" i="1" s="1"/>
  <c r="C62" i="1"/>
  <c r="C70" i="1" s="1"/>
  <c r="D55" i="1"/>
  <c r="C55" i="1"/>
  <c r="E53" i="1"/>
  <c r="E52" i="1"/>
  <c r="E51" i="1"/>
  <c r="D49" i="1"/>
  <c r="C49" i="1"/>
  <c r="E47" i="1"/>
  <c r="E46" i="1"/>
  <c r="E45" i="1"/>
  <c r="D43" i="1"/>
  <c r="C43" i="1"/>
  <c r="E41" i="1"/>
  <c r="E40" i="1"/>
  <c r="E39" i="1"/>
  <c r="D37" i="1"/>
  <c r="C37" i="1"/>
  <c r="E37" i="1" s="1"/>
  <c r="D34" i="1"/>
  <c r="C34" i="1"/>
  <c r="E34" i="1" s="1"/>
  <c r="D30" i="1"/>
  <c r="E28" i="1"/>
  <c r="D28" i="1"/>
  <c r="E27" i="1"/>
  <c r="E26" i="1"/>
  <c r="D24" i="1"/>
  <c r="C24" i="1"/>
  <c r="D22" i="1"/>
  <c r="D18" i="1" s="1"/>
  <c r="C22" i="1"/>
  <c r="C18" i="1" s="1"/>
  <c r="E21" i="1"/>
  <c r="E20" i="1"/>
  <c r="C16" i="1"/>
  <c r="C12" i="1" s="1"/>
  <c r="E12" i="1" s="1"/>
  <c r="E15" i="1"/>
  <c r="E14" i="1"/>
  <c r="D12" i="1"/>
  <c r="C11" i="1"/>
  <c r="E11" i="1" s="1"/>
  <c r="E10" i="1"/>
  <c r="E9" i="1"/>
  <c r="D7" i="1"/>
  <c r="D54" i="1" l="1"/>
  <c r="C68" i="1"/>
  <c r="D60" i="1"/>
  <c r="E62" i="1"/>
  <c r="C7" i="1"/>
  <c r="E7" i="1" s="1"/>
  <c r="C48" i="1"/>
  <c r="D68" i="1"/>
  <c r="C60" i="1"/>
  <c r="D70" i="1"/>
  <c r="D5" i="1"/>
  <c r="D35" i="1" s="1"/>
  <c r="D48" i="1"/>
  <c r="C54" i="1"/>
  <c r="E18" i="1"/>
  <c r="C5" i="1"/>
  <c r="E16" i="1"/>
  <c r="E22" i="1"/>
  <c r="C30" i="1"/>
  <c r="E43" i="1"/>
  <c r="E49" i="1"/>
  <c r="E55" i="1"/>
  <c r="C72" i="1"/>
  <c r="E24" i="1"/>
  <c r="D4" i="1" l="1"/>
  <c r="D23" i="1"/>
  <c r="D29" i="1"/>
  <c r="E5" i="1"/>
  <c r="C4" i="1"/>
  <c r="E4" i="1" s="1"/>
  <c r="C35" i="1"/>
  <c r="E30" i="1"/>
  <c r="C29" i="1"/>
  <c r="C23" i="1"/>
</calcChain>
</file>

<file path=xl/sharedStrings.xml><?xml version="1.0" encoding="utf-8"?>
<sst xmlns="http://schemas.openxmlformats.org/spreadsheetml/2006/main" count="78" uniqueCount="29">
  <si>
    <t>Pār-skata pe-riods</t>
  </si>
  <si>
    <t>Izsludināto paziņojumu skaits</t>
  </si>
  <si>
    <t>Dati</t>
  </si>
  <si>
    <t>2018. gada attiecīgā perioda dati</t>
  </si>
  <si>
    <t xml:space="preserve">Īpatsvars (%) </t>
  </si>
  <si>
    <t>Publisko iepirkumu likums</t>
  </si>
  <si>
    <t>Pavisam kopā</t>
  </si>
  <si>
    <t>virs un zem ES līgumcenu sliekšņa</t>
  </si>
  <si>
    <t xml:space="preserve">t.sk. </t>
  </si>
  <si>
    <t>virs ES līgumcenu sliekšņa*</t>
  </si>
  <si>
    <t>Būvdarbi</t>
  </si>
  <si>
    <t>Piegāde</t>
  </si>
  <si>
    <t>Pakalpojumi</t>
  </si>
  <si>
    <t>zem  ES līgumcenu sliekšņa**</t>
  </si>
  <si>
    <t>virs/zem līgumcenu sliekšņa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</si>
  <si>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</si>
  <si>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</si>
  <si>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Piemērojot vides aizsardzības prasības</t>
  </si>
  <si>
    <r>
      <t xml:space="preserve">Kopējais īpatsvars, piemērojot vides aizsardzības prasības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</si>
  <si>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</si>
  <si>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</si>
  <si>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9. panta kārtībā</t>
  </si>
  <si>
    <t>2. pielikuma pakalpojumi</t>
  </si>
  <si>
    <t>zem ES līgumcenu sliekšņa**</t>
  </si>
  <si>
    <t>Kopējais skaits attiecībā uz sociālo atbildību</t>
  </si>
  <si>
    <t>Inovatīvo risinājumu iepirkumu kopējais skaits</t>
  </si>
  <si>
    <t>Izsludināto paziņojumu skaitu veido - Pazņojums par līgumu, Paziņojums par metu konkursu, Paziņojums par sociālajiem un citiem īpašiem pakalpojumiem - paziņojums par līgumu, Paziņojums par plānoto līgumu 9. panta kārtībā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</si>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</sst>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>
        <bgColor theme="8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theme="9" tint="0.5999938962981048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theme="7" tint="0.59999389629810485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3" fontId="4" fillId="0" borderId="1" xfId="0" applyNumberFormat="1" applyFont="1" applyBorder="1"/>
    <xf numFmtId="164" fontId="2" fillId="0" borderId="1" xfId="0" applyNumberFormat="1" applyFont="1" applyBorder="1"/>
    <xf numFmtId="0" fontId="3" fillId="4" borderId="1" xfId="0" applyFont="1" applyFill="1" applyBorder="1" applyAlignment="1">
      <alignment horizontal="right" wrapText="1"/>
    </xf>
    <xf numFmtId="0" fontId="2" fillId="4" borderId="1" xfId="0" applyFont="1" applyFill="1" applyBorder="1"/>
    <xf numFmtId="3" fontId="5" fillId="4" borderId="1" xfId="0" applyNumberFormat="1" applyFont="1" applyFill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6" fillId="0" borderId="1" xfId="0" applyFont="1" applyBorder="1"/>
    <xf numFmtId="3" fontId="5" fillId="0" borderId="1" xfId="0" applyNumberFormat="1" applyFont="1" applyBorder="1"/>
    <xf numFmtId="165" fontId="2" fillId="0" borderId="1" xfId="0" applyNumberFormat="1" applyFont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0" fontId="2" fillId="5" borderId="4" xfId="0" applyFont="1" applyFill="1" applyBorder="1"/>
    <xf numFmtId="3" fontId="2" fillId="5" borderId="4" xfId="0" applyNumberFormat="1" applyFont="1" applyFill="1" applyBorder="1"/>
    <xf numFmtId="164" fontId="2" fillId="0" borderId="4" xfId="0" applyNumberFormat="1" applyFont="1" applyBorder="1"/>
    <xf numFmtId="0" fontId="3" fillId="6" borderId="5" xfId="0" applyFont="1" applyFill="1" applyBorder="1" applyAlignment="1">
      <alignment horizontal="left" wrapText="1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5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right"/>
    </xf>
    <xf numFmtId="0" fontId="2" fillId="0" borderId="6" xfId="0" applyFont="1" applyBorder="1"/>
    <xf numFmtId="0" fontId="2" fillId="5" borderId="6" xfId="0" applyFont="1" applyFill="1" applyBorder="1"/>
    <xf numFmtId="3" fontId="2" fillId="5" borderId="6" xfId="0" applyNumberFormat="1" applyFont="1" applyFill="1" applyBorder="1"/>
    <xf numFmtId="164" fontId="2" fillId="0" borderId="6" xfId="0" applyNumberFormat="1" applyFont="1" applyBorder="1"/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/>
    <xf numFmtId="164" fontId="2" fillId="7" borderId="5" xfId="0" applyNumberFormat="1" applyFont="1" applyFill="1" applyBorder="1"/>
    <xf numFmtId="165" fontId="2" fillId="7" borderId="5" xfId="0" applyNumberFormat="1" applyFont="1" applyFill="1" applyBorder="1"/>
    <xf numFmtId="0" fontId="2" fillId="8" borderId="5" xfId="0" applyFont="1" applyFill="1" applyBorder="1"/>
    <xf numFmtId="0" fontId="3" fillId="9" borderId="1" xfId="0" applyFont="1" applyFill="1" applyBorder="1" applyAlignment="1">
      <alignment horizontal="left" wrapText="1"/>
    </xf>
    <xf numFmtId="3" fontId="2" fillId="0" borderId="1" xfId="0" applyNumberFormat="1" applyFont="1" applyBorder="1"/>
    <xf numFmtId="0" fontId="2" fillId="9" borderId="1" xfId="0" applyFont="1" applyFill="1" applyBorder="1" applyAlignment="1">
      <alignment horizontal="right"/>
    </xf>
    <xf numFmtId="0" fontId="2" fillId="9" borderId="6" xfId="0" applyFont="1" applyFill="1" applyBorder="1" applyAlignment="1">
      <alignment horizontal="right"/>
    </xf>
    <xf numFmtId="0" fontId="2" fillId="10" borderId="1" xfId="0" applyFont="1" applyFill="1" applyBorder="1" applyAlignment="1">
      <alignment wrapText="1"/>
    </xf>
    <xf numFmtId="0" fontId="0" fillId="10" borderId="1" xfId="0" applyFill="1" applyBorder="1"/>
    <xf numFmtId="164" fontId="0" fillId="10" borderId="1" xfId="0" applyNumberFormat="1" applyFill="1" applyBorder="1"/>
    <xf numFmtId="165" fontId="0" fillId="10" borderId="1" xfId="0" applyNumberFormat="1" applyFill="1" applyBorder="1"/>
    <xf numFmtId="0" fontId="0" fillId="11" borderId="1" xfId="0" applyFill="1" applyBorder="1"/>
    <xf numFmtId="0" fontId="3" fillId="12" borderId="1" xfId="0" applyFont="1" applyFill="1" applyBorder="1" applyAlignment="1">
      <alignment horizontal="left" wrapText="1"/>
    </xf>
    <xf numFmtId="0" fontId="2" fillId="12" borderId="1" xfId="0" applyFont="1" applyFill="1" applyBorder="1" applyAlignment="1">
      <alignment horizontal="right"/>
    </xf>
    <xf numFmtId="0" fontId="2" fillId="12" borderId="6" xfId="0" applyFont="1" applyFill="1" applyBorder="1" applyAlignment="1">
      <alignment horizontal="right"/>
    </xf>
    <xf numFmtId="0" fontId="8" fillId="5" borderId="6" xfId="0" applyFont="1" applyFill="1" applyBorder="1"/>
    <xf numFmtId="0" fontId="2" fillId="13" borderId="7" xfId="0" applyFont="1" applyFill="1" applyBorder="1" applyAlignment="1">
      <alignment wrapText="1"/>
    </xf>
    <xf numFmtId="0" fontId="0" fillId="13" borderId="7" xfId="0" applyFill="1" applyBorder="1"/>
    <xf numFmtId="164" fontId="0" fillId="13" borderId="7" xfId="0" applyNumberFormat="1" applyFill="1" applyBorder="1"/>
    <xf numFmtId="165" fontId="0" fillId="13" borderId="7" xfId="0" applyNumberFormat="1" applyFill="1" applyBorder="1"/>
    <xf numFmtId="0" fontId="0" fillId="14" borderId="7" xfId="0" applyFill="1" applyBorder="1"/>
    <xf numFmtId="0" fontId="2" fillId="15" borderId="2" xfId="0" applyFont="1" applyFill="1" applyBorder="1"/>
    <xf numFmtId="0" fontId="2" fillId="15" borderId="3" xfId="0" applyFont="1" applyFill="1" applyBorder="1"/>
    <xf numFmtId="0" fontId="2" fillId="15" borderId="8" xfId="0" applyFont="1" applyFill="1" applyBorder="1"/>
    <xf numFmtId="0" fontId="6" fillId="4" borderId="5" xfId="0" applyFont="1" applyFill="1" applyBorder="1"/>
    <xf numFmtId="0" fontId="2" fillId="4" borderId="5" xfId="0" applyFont="1" applyFill="1" applyBorder="1"/>
    <xf numFmtId="3" fontId="5" fillId="4" borderId="5" xfId="0" applyNumberFormat="1" applyFont="1" applyFill="1" applyBorder="1"/>
    <xf numFmtId="164" fontId="2" fillId="2" borderId="1" xfId="0" applyNumberFormat="1" applyFont="1" applyFill="1" applyBorder="1"/>
    <xf numFmtId="0" fontId="2" fillId="13" borderId="4" xfId="0" applyFont="1" applyFill="1" applyBorder="1" applyAlignment="1">
      <alignment wrapText="1"/>
    </xf>
    <xf numFmtId="0" fontId="0" fillId="13" borderId="4" xfId="0" applyFill="1" applyBorder="1"/>
    <xf numFmtId="164" fontId="0" fillId="13" borderId="4" xfId="0" applyNumberFormat="1" applyFill="1" applyBorder="1"/>
    <xf numFmtId="165" fontId="0" fillId="13" borderId="4" xfId="0" applyNumberFormat="1" applyFill="1" applyBorder="1"/>
    <xf numFmtId="0" fontId="0" fillId="14" borderId="4" xfId="0" applyFill="1" applyBorder="1"/>
    <xf numFmtId="0" fontId="5" fillId="4" borderId="9" xfId="0" applyFont="1" applyFill="1" applyBorder="1" applyAlignment="1">
      <alignment horizontal="left"/>
    </xf>
    <xf numFmtId="0" fontId="2" fillId="4" borderId="9" xfId="0" applyFont="1" applyFill="1" applyBorder="1"/>
    <xf numFmtId="3" fontId="5" fillId="4" borderId="9" xfId="0" applyNumberFormat="1" applyFont="1" applyFill="1" applyBorder="1"/>
    <xf numFmtId="165" fontId="2" fillId="0" borderId="5" xfId="0" applyNumberFormat="1" applyFont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3" fontId="5" fillId="0" borderId="4" xfId="0" applyNumberFormat="1" applyFont="1" applyBorder="1"/>
    <xf numFmtId="0" fontId="6" fillId="0" borderId="6" xfId="0" applyFont="1" applyBorder="1"/>
    <xf numFmtId="3" fontId="5" fillId="0" borderId="6" xfId="0" applyNumberFormat="1" applyFont="1" applyBorder="1"/>
    <xf numFmtId="165" fontId="2" fillId="0" borderId="6" xfId="0" applyNumberFormat="1" applyFont="1" applyBorder="1"/>
    <xf numFmtId="0" fontId="2" fillId="13" borderId="1" xfId="0" applyFont="1" applyFill="1" applyBorder="1" applyAlignment="1">
      <alignment wrapText="1"/>
    </xf>
    <xf numFmtId="0" fontId="0" fillId="13" borderId="1" xfId="0" applyFill="1" applyBorder="1"/>
    <xf numFmtId="164" fontId="0" fillId="13" borderId="1" xfId="0" applyNumberFormat="1" applyFill="1" applyBorder="1"/>
    <xf numFmtId="165" fontId="0" fillId="13" borderId="1" xfId="0" applyNumberFormat="1" applyFill="1" applyBorder="1"/>
    <xf numFmtId="0" fontId="0" fillId="14" borderId="1" xfId="0" applyFill="1" applyBorder="1"/>
    <xf numFmtId="0" fontId="3" fillId="15" borderId="2" xfId="0" applyFont="1" applyFill="1" applyBorder="1" applyAlignment="1">
      <alignment wrapText="1"/>
    </xf>
    <xf numFmtId="0" fontId="3" fillId="15" borderId="3" xfId="0" applyFont="1" applyFill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9" fillId="0" borderId="0" xfId="0" applyFont="1"/>
    <xf numFmtId="3" fontId="3" fillId="0" borderId="0" xfId="0" applyNumberFormat="1" applyFont="1"/>
    <xf numFmtId="0" fontId="3" fillId="0" borderId="0" xfId="0" applyFont="1"/>
    <xf numFmtId="0" fontId="7" fillId="0" borderId="0" xfId="0" applyFont="1"/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9F93-8DB1-497E-AE8C-965654A77004}">
  <dimension ref="A1:G81"/>
  <sheetViews>
    <sheetView tabSelected="1" workbookViewId="0">
      <selection activeCell="G57" sqref="G57"/>
    </sheetView>
  </sheetViews>
  <sheetFormatPr defaultRowHeight="14.5" x14ac:dyDescent="0.35"/>
  <cols>
    <col min="1" max="1" width="37.7265625" customWidth="1"/>
    <col min="2" max="2" width="5.7265625" customWidth="1"/>
    <col min="3" max="3" width="8.26953125" customWidth="1"/>
    <col min="4" max="4" width="8" customWidth="1"/>
    <col min="5" max="5" width="8.81640625" customWidth="1"/>
    <col min="6" max="6" width="10.81640625" bestFit="1" customWidth="1"/>
  </cols>
  <sheetData>
    <row r="1" spans="1:5" s="1" customFormat="1" ht="13" x14ac:dyDescent="0.3">
      <c r="A1" s="98"/>
      <c r="B1" s="99" t="s">
        <v>0</v>
      </c>
      <c r="C1" s="100" t="s">
        <v>1</v>
      </c>
      <c r="D1" s="100"/>
      <c r="E1" s="100"/>
    </row>
    <row r="2" spans="1:5" s="1" customFormat="1" ht="65" x14ac:dyDescent="0.3">
      <c r="A2" s="98"/>
      <c r="B2" s="99"/>
      <c r="C2" s="2" t="s">
        <v>2</v>
      </c>
      <c r="D2" s="3" t="s">
        <v>3</v>
      </c>
      <c r="E2" s="4" t="s">
        <v>4</v>
      </c>
    </row>
    <row r="3" spans="1:5" s="1" customFormat="1" ht="13" x14ac:dyDescent="0.3">
      <c r="A3" s="101" t="s">
        <v>5</v>
      </c>
      <c r="B3" s="102"/>
      <c r="C3" s="102"/>
      <c r="D3" s="102"/>
      <c r="E3" s="102"/>
    </row>
    <row r="4" spans="1:5" s="1" customFormat="1" ht="15.5" x14ac:dyDescent="0.35">
      <c r="A4" s="5" t="s">
        <v>6</v>
      </c>
      <c r="B4" s="6">
        <v>2019</v>
      </c>
      <c r="C4" s="7">
        <f>C5+C37+C62</f>
        <v>11369</v>
      </c>
      <c r="D4" s="7">
        <f>D5+D37+D62</f>
        <v>12416</v>
      </c>
      <c r="E4" s="8">
        <f>(C4-D4)/D4*100</f>
        <v>-8.432667525773196</v>
      </c>
    </row>
    <row r="5" spans="1:5" s="1" customFormat="1" ht="13" x14ac:dyDescent="0.3">
      <c r="A5" s="9" t="s">
        <v>7</v>
      </c>
      <c r="B5" s="10">
        <v>2019</v>
      </c>
      <c r="C5" s="11">
        <f>C7+C12</f>
        <v>4182</v>
      </c>
      <c r="D5" s="11">
        <f>D7+D12</f>
        <v>4166</v>
      </c>
      <c r="E5" s="8">
        <f>(C5-D5)/D5*100</f>
        <v>0.3840614498319731</v>
      </c>
    </row>
    <row r="6" spans="1:5" s="1" customFormat="1" ht="12" customHeight="1" x14ac:dyDescent="0.3">
      <c r="A6" s="12" t="s">
        <v>8</v>
      </c>
      <c r="B6" s="13"/>
      <c r="C6" s="14"/>
      <c r="D6" s="14"/>
      <c r="E6" s="13"/>
    </row>
    <row r="7" spans="1:5" s="1" customFormat="1" ht="13" x14ac:dyDescent="0.3">
      <c r="A7" s="15" t="s">
        <v>9</v>
      </c>
      <c r="B7" s="6">
        <v>2019</v>
      </c>
      <c r="C7" s="16">
        <f>C9+C10+C11</f>
        <v>1499</v>
      </c>
      <c r="D7" s="16">
        <f>D9+D10+D11</f>
        <v>1409</v>
      </c>
      <c r="E7" s="17">
        <f>(C7-D7)/D7*100</f>
        <v>6.3875088715401001</v>
      </c>
    </row>
    <row r="8" spans="1:5" s="1" customFormat="1" ht="12" customHeight="1" x14ac:dyDescent="0.3">
      <c r="A8" s="12" t="s">
        <v>8</v>
      </c>
      <c r="B8" s="13"/>
      <c r="C8" s="14"/>
      <c r="D8" s="14"/>
      <c r="E8" s="13"/>
    </row>
    <row r="9" spans="1:5" s="1" customFormat="1" ht="13" x14ac:dyDescent="0.3">
      <c r="A9" s="12" t="s">
        <v>10</v>
      </c>
      <c r="B9" s="6">
        <v>2019</v>
      </c>
      <c r="C9" s="18">
        <v>66</v>
      </c>
      <c r="D9" s="19">
        <v>76</v>
      </c>
      <c r="E9" s="8">
        <f>(C9-D9)/D9*100</f>
        <v>-13.157894736842104</v>
      </c>
    </row>
    <row r="10" spans="1:5" s="1" customFormat="1" ht="13" x14ac:dyDescent="0.3">
      <c r="A10" s="12" t="s">
        <v>11</v>
      </c>
      <c r="B10" s="6">
        <v>2019</v>
      </c>
      <c r="C10" s="18">
        <v>985</v>
      </c>
      <c r="D10" s="19">
        <v>856</v>
      </c>
      <c r="E10" s="8">
        <f>(C10-D10)/D10*100</f>
        <v>15.070093457943926</v>
      </c>
    </row>
    <row r="11" spans="1:5" s="1" customFormat="1" ht="13" x14ac:dyDescent="0.3">
      <c r="A11" s="12" t="s">
        <v>12</v>
      </c>
      <c r="B11" s="6">
        <v>2019</v>
      </c>
      <c r="C11" s="18">
        <f>434+14</f>
        <v>448</v>
      </c>
      <c r="D11" s="19">
        <v>477</v>
      </c>
      <c r="E11" s="8">
        <f>(C11-D11)/D11*100</f>
        <v>-6.0796645702306078</v>
      </c>
    </row>
    <row r="12" spans="1:5" s="1" customFormat="1" ht="13" x14ac:dyDescent="0.3">
      <c r="A12" s="15" t="s">
        <v>13</v>
      </c>
      <c r="B12" s="6">
        <v>2019</v>
      </c>
      <c r="C12" s="16">
        <f>C14+C15+C16</f>
        <v>2683</v>
      </c>
      <c r="D12" s="16">
        <f>D14+D15+D16</f>
        <v>2757</v>
      </c>
      <c r="E12" s="8">
        <f>(C12-D12)/D12*100</f>
        <v>-2.6840768951759157</v>
      </c>
    </row>
    <row r="13" spans="1:5" s="1" customFormat="1" ht="12" customHeight="1" x14ac:dyDescent="0.3">
      <c r="A13" s="12" t="s">
        <v>8</v>
      </c>
      <c r="B13" s="13"/>
      <c r="C13" s="14"/>
      <c r="D13" s="14"/>
      <c r="E13" s="13"/>
    </row>
    <row r="14" spans="1:5" s="1" customFormat="1" ht="13" x14ac:dyDescent="0.3">
      <c r="A14" s="12" t="s">
        <v>10</v>
      </c>
      <c r="B14" s="6">
        <v>2019</v>
      </c>
      <c r="C14" s="18">
        <v>987</v>
      </c>
      <c r="D14" s="19">
        <v>1055</v>
      </c>
      <c r="E14" s="8">
        <f>(C14-D14)/D14*100</f>
        <v>-6.4454976303317535</v>
      </c>
    </row>
    <row r="15" spans="1:5" s="1" customFormat="1" ht="13" x14ac:dyDescent="0.3">
      <c r="A15" s="12" t="s">
        <v>11</v>
      </c>
      <c r="B15" s="6">
        <v>2019</v>
      </c>
      <c r="C15" s="18">
        <v>971</v>
      </c>
      <c r="D15" s="19">
        <v>963</v>
      </c>
      <c r="E15" s="8">
        <f>(C15-D15)/D15*100</f>
        <v>0.83073727933541019</v>
      </c>
    </row>
    <row r="16" spans="1:5" s="1" customFormat="1" ht="13" x14ac:dyDescent="0.3">
      <c r="A16" s="20" t="s">
        <v>12</v>
      </c>
      <c r="B16" s="21">
        <v>2019</v>
      </c>
      <c r="C16" s="22">
        <f>717+8</f>
        <v>725</v>
      </c>
      <c r="D16" s="23">
        <v>739</v>
      </c>
      <c r="E16" s="24">
        <f>(C16-D16)/D16*100</f>
        <v>-1.8944519621109608</v>
      </c>
    </row>
    <row r="17" spans="1:5" s="1" customFormat="1" ht="15.5" x14ac:dyDescent="0.35">
      <c r="A17" s="93" t="s">
        <v>14</v>
      </c>
      <c r="B17" s="94"/>
      <c r="C17" s="94"/>
      <c r="D17" s="94"/>
      <c r="E17" s="94"/>
    </row>
    <row r="18" spans="1:5" s="1" customFormat="1" ht="13" x14ac:dyDescent="0.3">
      <c r="A18" s="25" t="s">
        <v>15</v>
      </c>
      <c r="B18" s="26">
        <v>2019</v>
      </c>
      <c r="C18" s="26">
        <f>C20+C21+C22</f>
        <v>1171</v>
      </c>
      <c r="D18" s="27">
        <f>D20+D21+D22</f>
        <v>1369</v>
      </c>
      <c r="E18" s="28">
        <f>(C18-D18)/D18*100</f>
        <v>-14.463111760409058</v>
      </c>
    </row>
    <row r="19" spans="1:5" s="1" customFormat="1" ht="13" x14ac:dyDescent="0.3">
      <c r="A19" s="29" t="s">
        <v>8</v>
      </c>
      <c r="B19" s="13"/>
      <c r="C19" s="13"/>
      <c r="D19" s="14"/>
      <c r="E19" s="14"/>
    </row>
    <row r="20" spans="1:5" s="1" customFormat="1" ht="13" x14ac:dyDescent="0.3">
      <c r="A20" s="30" t="s">
        <v>10</v>
      </c>
      <c r="B20" s="6">
        <v>2019</v>
      </c>
      <c r="C20" s="18">
        <v>492</v>
      </c>
      <c r="D20" s="19">
        <v>597</v>
      </c>
      <c r="E20" s="8">
        <f>(C20-D20)/D20*100</f>
        <v>-17.587939698492463</v>
      </c>
    </row>
    <row r="21" spans="1:5" s="1" customFormat="1" ht="13" x14ac:dyDescent="0.3">
      <c r="A21" s="30" t="s">
        <v>11</v>
      </c>
      <c r="B21" s="6">
        <v>2019</v>
      </c>
      <c r="C21" s="18">
        <v>438</v>
      </c>
      <c r="D21" s="19">
        <v>428</v>
      </c>
      <c r="E21" s="8">
        <f>(C21-D21)/D21*100</f>
        <v>2.3364485981308412</v>
      </c>
    </row>
    <row r="22" spans="1:5" s="1" customFormat="1" ht="13.5" thickBot="1" x14ac:dyDescent="0.35">
      <c r="A22" s="31" t="s">
        <v>12</v>
      </c>
      <c r="B22" s="32">
        <v>2019</v>
      </c>
      <c r="C22" s="33">
        <f>237+4</f>
        <v>241</v>
      </c>
      <c r="D22" s="34">
        <f>337+7</f>
        <v>344</v>
      </c>
      <c r="E22" s="35">
        <f>(C22-D22)/D22*100</f>
        <v>-29.941860465116278</v>
      </c>
    </row>
    <row r="23" spans="1:5" s="1" customFormat="1" ht="26" x14ac:dyDescent="0.3">
      <c r="A23" s="36" t="s">
        <v>16</v>
      </c>
      <c r="B23" s="37">
        <v>2019</v>
      </c>
      <c r="C23" s="38">
        <f>C18/C5*100</f>
        <v>28.00095648015304</v>
      </c>
      <c r="D23" s="39">
        <f>D18/D5*100</f>
        <v>32.8612578012482</v>
      </c>
      <c r="E23" s="40"/>
    </row>
    <row r="24" spans="1:5" s="1" customFormat="1" ht="13" x14ac:dyDescent="0.3">
      <c r="A24" s="41" t="s">
        <v>17</v>
      </c>
      <c r="B24" s="6">
        <v>2019</v>
      </c>
      <c r="C24" s="6">
        <f>C26+C27+C28</f>
        <v>659</v>
      </c>
      <c r="D24" s="42">
        <f>D26+D27+D28</f>
        <v>617</v>
      </c>
      <c r="E24" s="8">
        <f>(C24-D24)/D24*100</f>
        <v>6.8071312803889779</v>
      </c>
    </row>
    <row r="25" spans="1:5" s="1" customFormat="1" ht="13" x14ac:dyDescent="0.3">
      <c r="A25" s="29" t="s">
        <v>8</v>
      </c>
      <c r="B25" s="13"/>
      <c r="C25" s="13"/>
      <c r="D25" s="14"/>
      <c r="E25" s="14"/>
    </row>
    <row r="26" spans="1:5" s="1" customFormat="1" ht="13" x14ac:dyDescent="0.3">
      <c r="A26" s="43" t="s">
        <v>10</v>
      </c>
      <c r="B26" s="6">
        <v>2019</v>
      </c>
      <c r="C26" s="18">
        <v>214</v>
      </c>
      <c r="D26" s="19">
        <v>186</v>
      </c>
      <c r="E26" s="8">
        <f>(C26-D26)/D26*100</f>
        <v>15.053763440860216</v>
      </c>
    </row>
    <row r="27" spans="1:5" s="1" customFormat="1" ht="13" x14ac:dyDescent="0.3">
      <c r="A27" s="43" t="s">
        <v>11</v>
      </c>
      <c r="B27" s="6">
        <v>2019</v>
      </c>
      <c r="C27" s="18">
        <v>333</v>
      </c>
      <c r="D27" s="19">
        <v>308</v>
      </c>
      <c r="E27" s="8">
        <f>(C27-D27)/D27*100</f>
        <v>8.1168831168831161</v>
      </c>
    </row>
    <row r="28" spans="1:5" s="1" customFormat="1" ht="13.5" thickBot="1" x14ac:dyDescent="0.35">
      <c r="A28" s="44" t="s">
        <v>12</v>
      </c>
      <c r="B28" s="32">
        <v>2019</v>
      </c>
      <c r="C28" s="33">
        <v>112</v>
      </c>
      <c r="D28" s="34">
        <f>121+2</f>
        <v>123</v>
      </c>
      <c r="E28" s="35">
        <f>(C28-D28)/D28*100</f>
        <v>-8.9430894308943092</v>
      </c>
    </row>
    <row r="29" spans="1:5" s="1" customFormat="1" ht="39.5" x14ac:dyDescent="0.35">
      <c r="A29" s="45" t="s">
        <v>18</v>
      </c>
      <c r="B29" s="46">
        <v>2019</v>
      </c>
      <c r="C29" s="47">
        <f>C24/C5*100</f>
        <v>15.758010521281685</v>
      </c>
      <c r="D29" s="48">
        <f>D24/D5*100</f>
        <v>14.810369659145465</v>
      </c>
      <c r="E29" s="49"/>
    </row>
    <row r="30" spans="1:5" s="1" customFormat="1" ht="13" x14ac:dyDescent="0.3">
      <c r="A30" s="50" t="s">
        <v>19</v>
      </c>
      <c r="B30" s="6">
        <v>2019</v>
      </c>
      <c r="C30" s="6">
        <f>C32+C33+C34</f>
        <v>462</v>
      </c>
      <c r="D30" s="42">
        <f>D32+D33+D34</f>
        <v>470</v>
      </c>
      <c r="E30" s="8">
        <f>(C30-D30)/D30*100</f>
        <v>-1.7021276595744681</v>
      </c>
    </row>
    <row r="31" spans="1:5" s="1" customFormat="1" ht="13" x14ac:dyDescent="0.3">
      <c r="A31" s="29" t="s">
        <v>8</v>
      </c>
      <c r="B31" s="13"/>
      <c r="C31" s="13"/>
      <c r="D31" s="14"/>
      <c r="E31" s="14"/>
    </row>
    <row r="32" spans="1:5" s="1" customFormat="1" ht="13" x14ac:dyDescent="0.3">
      <c r="A32" s="51" t="s">
        <v>10</v>
      </c>
      <c r="B32" s="6">
        <v>2019</v>
      </c>
      <c r="C32" s="18">
        <v>82</v>
      </c>
      <c r="D32" s="19">
        <v>95</v>
      </c>
      <c r="E32" s="8">
        <f t="shared" ref="E31:E33" si="0">(C32-D32)/D32*100</f>
        <v>-13.684210526315791</v>
      </c>
    </row>
    <row r="33" spans="1:5" s="1" customFormat="1" ht="13" x14ac:dyDescent="0.3">
      <c r="A33" s="51" t="s">
        <v>11</v>
      </c>
      <c r="B33" s="6">
        <v>2019</v>
      </c>
      <c r="C33" s="18">
        <v>247</v>
      </c>
      <c r="D33" s="19">
        <v>236</v>
      </c>
      <c r="E33" s="8">
        <f t="shared" si="0"/>
        <v>4.6610169491525424</v>
      </c>
    </row>
    <row r="34" spans="1:5" s="1" customFormat="1" ht="13.5" thickBot="1" x14ac:dyDescent="0.35">
      <c r="A34" s="52" t="s">
        <v>12</v>
      </c>
      <c r="B34" s="32">
        <v>2019</v>
      </c>
      <c r="C34" s="53">
        <f>132+1</f>
        <v>133</v>
      </c>
      <c r="D34" s="34">
        <f>137+2</f>
        <v>139</v>
      </c>
      <c r="E34" s="35">
        <f>(C34-D34)/D34*100</f>
        <v>-4.3165467625899279</v>
      </c>
    </row>
    <row r="35" spans="1:5" s="1" customFormat="1" ht="26.5" x14ac:dyDescent="0.35">
      <c r="A35" s="54" t="s">
        <v>20</v>
      </c>
      <c r="B35" s="55">
        <v>2019</v>
      </c>
      <c r="C35" s="56">
        <f>C30/C5*100</f>
        <v>11.047345767575322</v>
      </c>
      <c r="D35" s="57">
        <f>D30/D5*100</f>
        <v>11.28180508881421</v>
      </c>
      <c r="E35" s="58"/>
    </row>
    <row r="36" spans="1:5" s="1" customFormat="1" ht="13" x14ac:dyDescent="0.3">
      <c r="A36" s="59"/>
      <c r="B36" s="60"/>
      <c r="C36" s="60"/>
      <c r="D36" s="60"/>
      <c r="E36" s="61"/>
    </row>
    <row r="37" spans="1:5" s="1" customFormat="1" ht="13" x14ac:dyDescent="0.3">
      <c r="A37" s="62" t="s">
        <v>21</v>
      </c>
      <c r="B37" s="63">
        <v>2019</v>
      </c>
      <c r="C37" s="64">
        <f>C39+C40+C41</f>
        <v>6827</v>
      </c>
      <c r="D37" s="64">
        <f>D39+D40+D41</f>
        <v>7824</v>
      </c>
      <c r="E37" s="28">
        <f>(C37-D37)/D37*100</f>
        <v>-12.742842535787322</v>
      </c>
    </row>
    <row r="38" spans="1:5" s="1" customFormat="1" ht="12" customHeight="1" x14ac:dyDescent="0.3">
      <c r="A38" s="12" t="s">
        <v>8</v>
      </c>
      <c r="B38" s="13"/>
      <c r="C38" s="14"/>
      <c r="D38" s="14"/>
      <c r="E38" s="65"/>
    </row>
    <row r="39" spans="1:5" s="1" customFormat="1" ht="13" x14ac:dyDescent="0.3">
      <c r="A39" s="12" t="s">
        <v>10</v>
      </c>
      <c r="B39" s="6">
        <v>2019</v>
      </c>
      <c r="C39" s="19">
        <v>1732</v>
      </c>
      <c r="D39" s="19">
        <v>1983</v>
      </c>
      <c r="E39" s="8">
        <f>(C39-D39)/D39*100</f>
        <v>-12.657589510842158</v>
      </c>
    </row>
    <row r="40" spans="1:5" s="1" customFormat="1" ht="13" x14ac:dyDescent="0.3">
      <c r="A40" s="12" t="s">
        <v>11</v>
      </c>
      <c r="B40" s="6">
        <v>2019</v>
      </c>
      <c r="C40" s="19">
        <v>2625</v>
      </c>
      <c r="D40" s="19">
        <v>2985</v>
      </c>
      <c r="E40" s="8">
        <f>(C40-D40)/D40*100</f>
        <v>-12.060301507537687</v>
      </c>
    </row>
    <row r="41" spans="1:5" s="1" customFormat="1" ht="13" x14ac:dyDescent="0.3">
      <c r="A41" s="20" t="s">
        <v>12</v>
      </c>
      <c r="B41" s="21">
        <v>2019</v>
      </c>
      <c r="C41" s="23">
        <v>2470</v>
      </c>
      <c r="D41" s="23">
        <v>2856</v>
      </c>
      <c r="E41" s="8">
        <f>-(C41-D41)/D41*100</f>
        <v>13.515406162464986</v>
      </c>
    </row>
    <row r="42" spans="1:5" s="1" customFormat="1" ht="15.5" x14ac:dyDescent="0.35">
      <c r="A42" s="93" t="s">
        <v>21</v>
      </c>
      <c r="B42" s="94"/>
      <c r="C42" s="94"/>
      <c r="D42" s="94"/>
      <c r="E42" s="94"/>
    </row>
    <row r="43" spans="1:5" s="1" customFormat="1" ht="13" x14ac:dyDescent="0.3">
      <c r="A43" s="25" t="s">
        <v>15</v>
      </c>
      <c r="B43" s="26">
        <v>2019</v>
      </c>
      <c r="C43" s="26">
        <f>C45+C46+C47</f>
        <v>836</v>
      </c>
      <c r="D43" s="27">
        <f>D45+D46+D47</f>
        <v>1035</v>
      </c>
      <c r="E43" s="28">
        <f>(C43-D43)/D43*100</f>
        <v>-19.227053140096618</v>
      </c>
    </row>
    <row r="44" spans="1:5" s="1" customFormat="1" ht="13" x14ac:dyDescent="0.3">
      <c r="A44" s="29" t="s">
        <v>8</v>
      </c>
      <c r="B44" s="13"/>
      <c r="C44" s="13"/>
      <c r="D44" s="14"/>
      <c r="E44" s="14"/>
    </row>
    <row r="45" spans="1:5" s="1" customFormat="1" ht="13" x14ac:dyDescent="0.3">
      <c r="A45" s="30" t="s">
        <v>10</v>
      </c>
      <c r="B45" s="6">
        <v>2019</v>
      </c>
      <c r="C45" s="18">
        <v>245</v>
      </c>
      <c r="D45" s="19">
        <v>282</v>
      </c>
      <c r="E45" s="8">
        <f>(C45-D45)/D45*100</f>
        <v>-13.120567375886525</v>
      </c>
    </row>
    <row r="46" spans="1:5" s="1" customFormat="1" ht="13" x14ac:dyDescent="0.3">
      <c r="A46" s="30" t="s">
        <v>11</v>
      </c>
      <c r="B46" s="6">
        <v>2019</v>
      </c>
      <c r="C46" s="18">
        <v>231</v>
      </c>
      <c r="D46" s="19">
        <v>283</v>
      </c>
      <c r="E46" s="8">
        <f>(C46-D46)/D46*100</f>
        <v>-18.374558303886925</v>
      </c>
    </row>
    <row r="47" spans="1:5" s="1" customFormat="1" ht="13.5" thickBot="1" x14ac:dyDescent="0.35">
      <c r="A47" s="31" t="s">
        <v>12</v>
      </c>
      <c r="B47" s="32">
        <v>2019</v>
      </c>
      <c r="C47" s="33">
        <v>360</v>
      </c>
      <c r="D47" s="34">
        <v>470</v>
      </c>
      <c r="E47" s="35">
        <f>(C47-D47)/D47*100</f>
        <v>-23.404255319148938</v>
      </c>
    </row>
    <row r="48" spans="1:5" s="1" customFormat="1" ht="26" x14ac:dyDescent="0.3">
      <c r="A48" s="36" t="s">
        <v>16</v>
      </c>
      <c r="B48" s="37">
        <v>2019</v>
      </c>
      <c r="C48" s="38">
        <f>C43/C37*100</f>
        <v>12.245495825399152</v>
      </c>
      <c r="D48" s="39">
        <f>D43/D37*100</f>
        <v>13.228527607361965</v>
      </c>
      <c r="E48" s="40"/>
    </row>
    <row r="49" spans="1:5" s="1" customFormat="1" ht="13" x14ac:dyDescent="0.3">
      <c r="A49" s="41" t="s">
        <v>17</v>
      </c>
      <c r="B49" s="6">
        <v>2019</v>
      </c>
      <c r="C49" s="6">
        <f>C51+C52+C53</f>
        <v>388</v>
      </c>
      <c r="D49" s="42">
        <f>D51+D52+D53</f>
        <v>388</v>
      </c>
      <c r="E49" s="8">
        <f>(C49-D49)/D49*100</f>
        <v>0</v>
      </c>
    </row>
    <row r="50" spans="1:5" s="1" customFormat="1" ht="13" x14ac:dyDescent="0.3">
      <c r="A50" s="29" t="s">
        <v>8</v>
      </c>
      <c r="B50" s="13"/>
      <c r="C50" s="13"/>
      <c r="D50" s="14"/>
      <c r="E50" s="14"/>
    </row>
    <row r="51" spans="1:5" s="1" customFormat="1" ht="13" x14ac:dyDescent="0.3">
      <c r="A51" s="43" t="s">
        <v>10</v>
      </c>
      <c r="B51" s="6">
        <v>2019</v>
      </c>
      <c r="C51" s="18">
        <v>119</v>
      </c>
      <c r="D51" s="19">
        <v>87</v>
      </c>
      <c r="E51" s="8">
        <f>(C51-D51)/D51*100</f>
        <v>36.781609195402297</v>
      </c>
    </row>
    <row r="52" spans="1:5" s="1" customFormat="1" ht="13" x14ac:dyDescent="0.3">
      <c r="A52" s="43" t="s">
        <v>11</v>
      </c>
      <c r="B52" s="6">
        <v>2019</v>
      </c>
      <c r="C52" s="18">
        <v>157</v>
      </c>
      <c r="D52" s="19">
        <v>210</v>
      </c>
      <c r="E52" s="8">
        <f>(C52-D52)/D52*100</f>
        <v>-25.238095238095237</v>
      </c>
    </row>
    <row r="53" spans="1:5" s="1" customFormat="1" ht="13.5" thickBot="1" x14ac:dyDescent="0.35">
      <c r="A53" s="44" t="s">
        <v>12</v>
      </c>
      <c r="B53" s="32">
        <v>2019</v>
      </c>
      <c r="C53" s="33">
        <v>112</v>
      </c>
      <c r="D53" s="34">
        <v>91</v>
      </c>
      <c r="E53" s="35">
        <f>(C53-D53)/D53*100</f>
        <v>23.076923076923077</v>
      </c>
    </row>
    <row r="54" spans="1:5" s="1" customFormat="1" ht="39.5" x14ac:dyDescent="0.35">
      <c r="A54" s="45" t="s">
        <v>18</v>
      </c>
      <c r="B54" s="46">
        <v>2019</v>
      </c>
      <c r="C54" s="47">
        <f>C49/C37*100</f>
        <v>5.6833162443240077</v>
      </c>
      <c r="D54" s="48">
        <f>D49/D37*100</f>
        <v>4.959100204498978</v>
      </c>
      <c r="E54" s="46"/>
    </row>
    <row r="55" spans="1:5" s="1" customFormat="1" ht="13" x14ac:dyDescent="0.3">
      <c r="A55" s="50" t="s">
        <v>19</v>
      </c>
      <c r="B55" s="6">
        <v>2019</v>
      </c>
      <c r="C55" s="6">
        <f>C57+C58+C59</f>
        <v>385</v>
      </c>
      <c r="D55" s="42">
        <f>D57+D58+D59</f>
        <v>421</v>
      </c>
      <c r="E55" s="8">
        <f>(C55-D55)/D55*100</f>
        <v>-8.5510688836104514</v>
      </c>
    </row>
    <row r="56" spans="1:5" s="1" customFormat="1" ht="13" x14ac:dyDescent="0.3">
      <c r="A56" s="29" t="s">
        <v>8</v>
      </c>
      <c r="B56" s="13"/>
      <c r="C56" s="13"/>
      <c r="D56" s="14"/>
      <c r="E56" s="14"/>
    </row>
    <row r="57" spans="1:5" s="1" customFormat="1" ht="13" x14ac:dyDescent="0.3">
      <c r="A57" s="51" t="s">
        <v>10</v>
      </c>
      <c r="B57" s="6">
        <v>2019</v>
      </c>
      <c r="C57" s="18">
        <v>113</v>
      </c>
      <c r="D57" s="19">
        <v>135</v>
      </c>
      <c r="E57" s="8">
        <f t="shared" ref="E56:E59" si="1">(C57-D57)/D57*100</f>
        <v>-16.296296296296298</v>
      </c>
    </row>
    <row r="58" spans="1:5" s="1" customFormat="1" ht="13" x14ac:dyDescent="0.3">
      <c r="A58" s="51" t="s">
        <v>11</v>
      </c>
      <c r="B58" s="6">
        <v>2019</v>
      </c>
      <c r="C58" s="18">
        <v>142</v>
      </c>
      <c r="D58" s="19">
        <v>164</v>
      </c>
      <c r="E58" s="8">
        <f t="shared" si="1"/>
        <v>-13.414634146341465</v>
      </c>
    </row>
    <row r="59" spans="1:5" s="1" customFormat="1" ht="13.5" thickBot="1" x14ac:dyDescent="0.35">
      <c r="A59" s="52" t="s">
        <v>12</v>
      </c>
      <c r="B59" s="32">
        <v>2019</v>
      </c>
      <c r="C59" s="33">
        <v>130</v>
      </c>
      <c r="D59" s="34">
        <v>122</v>
      </c>
      <c r="E59" s="8">
        <f t="shared" si="1"/>
        <v>6.557377049180328</v>
      </c>
    </row>
    <row r="60" spans="1:5" s="1" customFormat="1" ht="26.5" x14ac:dyDescent="0.35">
      <c r="A60" s="66" t="s">
        <v>20</v>
      </c>
      <c r="B60" s="67">
        <v>2019</v>
      </c>
      <c r="C60" s="68">
        <f>C55/C37*100</f>
        <v>5.639373077486451</v>
      </c>
      <c r="D60" s="69">
        <f>D55/D37*100</f>
        <v>5.3808793456032715</v>
      </c>
      <c r="E60" s="70"/>
    </row>
    <row r="61" spans="1:5" s="1" customFormat="1" ht="13" x14ac:dyDescent="0.3">
      <c r="A61" s="59"/>
      <c r="B61" s="60"/>
      <c r="C61" s="60"/>
      <c r="D61" s="60"/>
      <c r="E61" s="61"/>
    </row>
    <row r="62" spans="1:5" s="1" customFormat="1" ht="13" x14ac:dyDescent="0.3">
      <c r="A62" s="71" t="s">
        <v>22</v>
      </c>
      <c r="B62" s="72">
        <v>2019</v>
      </c>
      <c r="C62" s="73">
        <f>C64+C65</f>
        <v>360</v>
      </c>
      <c r="D62" s="73">
        <f>D64+D65</f>
        <v>426</v>
      </c>
      <c r="E62" s="74">
        <f>(C62-D62)/D62*100</f>
        <v>-15.492957746478872</v>
      </c>
    </row>
    <row r="63" spans="1:5" s="1" customFormat="1" ht="13" x14ac:dyDescent="0.3">
      <c r="A63" s="20" t="s">
        <v>8</v>
      </c>
      <c r="B63" s="75"/>
      <c r="C63" s="76"/>
      <c r="D63" s="76"/>
      <c r="E63" s="14"/>
    </row>
    <row r="64" spans="1:5" s="1" customFormat="1" ht="13" x14ac:dyDescent="0.3">
      <c r="A64" s="15" t="s">
        <v>9</v>
      </c>
      <c r="B64" s="21">
        <v>2019</v>
      </c>
      <c r="C64" s="77">
        <v>45</v>
      </c>
      <c r="D64" s="77">
        <v>35</v>
      </c>
      <c r="E64" s="17">
        <f>(C64-D64)/D64*100</f>
        <v>28.571428571428569</v>
      </c>
    </row>
    <row r="65" spans="1:7" s="1" customFormat="1" ht="13.5" thickBot="1" x14ac:dyDescent="0.35">
      <c r="A65" s="78" t="s">
        <v>23</v>
      </c>
      <c r="B65" s="32">
        <v>2019</v>
      </c>
      <c r="C65" s="79">
        <v>315</v>
      </c>
      <c r="D65" s="79">
        <v>391</v>
      </c>
      <c r="E65" s="80">
        <f>(C65-D65)/D65*100</f>
        <v>-19.437340153452684</v>
      </c>
    </row>
    <row r="66" spans="1:7" s="1" customFormat="1" ht="15.5" x14ac:dyDescent="0.35">
      <c r="A66" s="95" t="s">
        <v>22</v>
      </c>
      <c r="B66" s="96"/>
      <c r="C66" s="96"/>
      <c r="D66" s="96"/>
      <c r="E66" s="96"/>
    </row>
    <row r="67" spans="1:7" s="1" customFormat="1" ht="13" x14ac:dyDescent="0.3">
      <c r="A67" s="25" t="s">
        <v>15</v>
      </c>
      <c r="B67" s="26">
        <v>2019</v>
      </c>
      <c r="C67" s="26">
        <v>142</v>
      </c>
      <c r="D67" s="27">
        <v>200</v>
      </c>
      <c r="E67" s="28">
        <f>(C67-D67)/D67*100</f>
        <v>-28.999999999999996</v>
      </c>
    </row>
    <row r="68" spans="1:7" s="1" customFormat="1" ht="26" x14ac:dyDescent="0.3">
      <c r="A68" s="36" t="s">
        <v>16</v>
      </c>
      <c r="B68" s="37">
        <v>2019</v>
      </c>
      <c r="C68" s="38">
        <f>C67/C62*100</f>
        <v>39.444444444444443</v>
      </c>
      <c r="D68" s="39">
        <f>D67/D62*100</f>
        <v>46.948356807511736</v>
      </c>
      <c r="E68" s="40"/>
    </row>
    <row r="69" spans="1:7" s="1" customFormat="1" ht="13" x14ac:dyDescent="0.3">
      <c r="A69" s="41" t="s">
        <v>17</v>
      </c>
      <c r="B69" s="6">
        <v>2019</v>
      </c>
      <c r="C69" s="6">
        <v>101</v>
      </c>
      <c r="D69" s="42">
        <v>95</v>
      </c>
      <c r="E69" s="8">
        <f>(C69-D69)/D69*100</f>
        <v>6.3157894736842106</v>
      </c>
    </row>
    <row r="70" spans="1:7" s="1" customFormat="1" ht="39.5" x14ac:dyDescent="0.35">
      <c r="A70" s="45" t="s">
        <v>18</v>
      </c>
      <c r="B70" s="46">
        <v>2019</v>
      </c>
      <c r="C70" s="47">
        <f>C69/C62*100</f>
        <v>28.055555555555557</v>
      </c>
      <c r="D70" s="48">
        <f>D69/D62*100</f>
        <v>22.300469483568076</v>
      </c>
      <c r="E70" s="49"/>
    </row>
    <row r="71" spans="1:7" s="1" customFormat="1" ht="13" x14ac:dyDescent="0.3">
      <c r="A71" s="50" t="s">
        <v>19</v>
      </c>
      <c r="B71" s="6">
        <v>2019</v>
      </c>
      <c r="C71" s="6">
        <v>37</v>
      </c>
      <c r="D71" s="42">
        <v>48</v>
      </c>
      <c r="E71" s="8">
        <f>(C71-D71)/D71*100</f>
        <v>-22.916666666666664</v>
      </c>
    </row>
    <row r="72" spans="1:7" s="1" customFormat="1" ht="26.5" x14ac:dyDescent="0.35">
      <c r="A72" s="81" t="s">
        <v>20</v>
      </c>
      <c r="B72" s="82">
        <v>2019</v>
      </c>
      <c r="C72" s="83">
        <f>C71/C62*100</f>
        <v>10.277777777777777</v>
      </c>
      <c r="D72" s="84">
        <f>D71/D62*100</f>
        <v>11.267605633802818</v>
      </c>
      <c r="E72" s="85"/>
    </row>
    <row r="73" spans="1:7" s="1" customFormat="1" ht="12" customHeight="1" x14ac:dyDescent="0.3">
      <c r="A73" s="86"/>
      <c r="B73" s="87"/>
      <c r="C73" s="87"/>
      <c r="D73" s="87"/>
      <c r="E73" s="87"/>
    </row>
    <row r="74" spans="1:7" s="1" customFormat="1" ht="13" x14ac:dyDescent="0.3">
      <c r="A74" s="88" t="s">
        <v>24</v>
      </c>
      <c r="B74" s="6">
        <v>2019</v>
      </c>
      <c r="C74" s="42">
        <v>8</v>
      </c>
      <c r="D74" s="42">
        <v>19</v>
      </c>
      <c r="E74" s="17">
        <f>(C74-D74)/D74*100</f>
        <v>-57.894736842105267</v>
      </c>
      <c r="F74" s="89"/>
    </row>
    <row r="75" spans="1:7" s="1" customFormat="1" ht="13" x14ac:dyDescent="0.3">
      <c r="A75" s="88" t="s">
        <v>25</v>
      </c>
      <c r="B75" s="6">
        <v>2019</v>
      </c>
      <c r="C75" s="42">
        <v>2</v>
      </c>
      <c r="D75" s="42">
        <v>3</v>
      </c>
      <c r="E75" s="17">
        <f>(C75-D75)/D75*100</f>
        <v>-33.333333333333329</v>
      </c>
      <c r="F75" s="89"/>
    </row>
    <row r="76" spans="1:7" s="1" customFormat="1" ht="13" x14ac:dyDescent="0.3">
      <c r="F76" s="90"/>
      <c r="G76" s="89"/>
    </row>
    <row r="77" spans="1:7" s="1" customFormat="1" ht="54.75" customHeight="1" x14ac:dyDescent="0.3">
      <c r="A77" s="97" t="s">
        <v>26</v>
      </c>
      <c r="B77" s="97"/>
      <c r="C77" s="97"/>
      <c r="D77" s="97"/>
      <c r="E77" s="97"/>
      <c r="F77" s="91"/>
      <c r="G77" s="89"/>
    </row>
    <row r="78" spans="1:7" s="1" customFormat="1" ht="29.25" customHeight="1" x14ac:dyDescent="0.3">
      <c r="A78" s="97" t="s">
        <v>27</v>
      </c>
      <c r="B78" s="97"/>
      <c r="C78" s="97"/>
      <c r="D78" s="97"/>
      <c r="E78" s="97"/>
    </row>
    <row r="79" spans="1:7" s="1" customFormat="1" ht="26.25" customHeight="1" x14ac:dyDescent="0.3">
      <c r="A79" s="97" t="s">
        <v>28</v>
      </c>
      <c r="B79" s="97"/>
      <c r="C79" s="97"/>
      <c r="D79" s="97"/>
      <c r="E79" s="97"/>
    </row>
    <row r="80" spans="1:7" s="1" customFormat="1" ht="13" x14ac:dyDescent="0.3"/>
    <row r="81" spans="1:1" ht="15.5" x14ac:dyDescent="0.35">
      <c r="A81" s="92"/>
    </row>
  </sheetData>
  <mergeCells count="10">
    <mergeCell ref="A1:A2"/>
    <mergeCell ref="B1:B2"/>
    <mergeCell ref="C1:E1"/>
    <mergeCell ref="A3:E3"/>
    <mergeCell ref="A17:E17"/>
    <mergeCell ref="A42:E42"/>
    <mergeCell ref="A66:E66"/>
    <mergeCell ref="A77:E77"/>
    <mergeCell ref="A78:E78"/>
    <mergeCell ref="A79:E79"/>
  </mergeCells>
  <conditionalFormatting sqref="C9:C11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D9:D11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C14:C1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14:D1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C20:C2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20:D22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26:C2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D26:D28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32:C34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2:D34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45:C47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D45:D47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51:C5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51:D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57:C5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57:D5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39:C4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39:D4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PIL_izsludinasana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IUB lietotājs</cp:lastModifiedBy>
  <dcterms:created xsi:type="dcterms:W3CDTF">2020-05-07T08:13:31Z</dcterms:created>
  <dcterms:modified xsi:type="dcterms:W3CDTF">2020-05-07T14:08:13Z</dcterms:modified>
</cp:coreProperties>
</file>