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I:\Statistika\Renate\Laikrindas\2020\Pārtika\"/>
    </mc:Choice>
  </mc:AlternateContent>
  <xr:revisionPtr revIDLastSave="0" documentId="13_ncr:1_{005ABB11-34E7-4250-85D1-ABC94C570B7E}" xr6:coauthVersionLast="45" xr6:coauthVersionMax="45" xr10:uidLastSave="{00000000-0000-0000-0000-000000000000}"/>
  <bookViews>
    <workbookView xWindow="3705" yWindow="480" windowWidth="20910" windowHeight="16920" activeTab="1" xr2:uid="{00000000-000D-0000-FFFF-FFFF00000000}"/>
  </bookViews>
  <sheets>
    <sheet name="2020_3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Tabula!$A$1:$J$77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D4" i="2"/>
  <c r="G14" i="1"/>
  <c r="G13" i="1"/>
  <c r="G12" i="1"/>
  <c r="D17" i="2" l="1"/>
  <c r="C17" i="2"/>
  <c r="B17" i="2"/>
  <c r="F6" i="2" l="1"/>
  <c r="G5" i="2" s="1"/>
  <c r="G4" i="2" l="1"/>
  <c r="F8" i="2"/>
  <c r="F7" i="2"/>
  <c r="D8" i="2"/>
  <c r="D7" i="2"/>
  <c r="E7" i="1" l="1"/>
  <c r="F7" i="1" l="1"/>
  <c r="F17" i="2" l="1"/>
  <c r="E17" i="2"/>
  <c r="F9" i="2"/>
  <c r="D9" i="2"/>
  <c r="D6" i="2"/>
  <c r="E5" i="2" l="1"/>
  <c r="E4" i="2"/>
  <c r="E8" i="2"/>
  <c r="E7" i="2"/>
  <c r="G7" i="2"/>
  <c r="G8" i="2"/>
  <c r="F10" i="2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<sst xmlns="http://schemas.openxmlformats.org/spreadsheetml/2006/main" count="467" uniqueCount="253">
  <si>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</si>
  <si>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</si>
  <si>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</si>
  <si>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</si>
  <si>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</si>
  <si>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</si>
  <si>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</si>
  <si>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</si>
  <si>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</si>
  <si>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</si>
  <si>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</si>
  <si>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</si>
  <si>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</si>
  <si>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</si>
  <si>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</si>
  <si>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</si>
  <si>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</si>
  <si>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</si>
  <si>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</si>
  <si>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</si>
  <si>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</si>
  <si>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</si>
  <si>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</si>
  <si>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</si>
  <si>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</si>
  <si>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</si>
  <si>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</si>
  <si>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Iepirkumu skaits</t>
  </si>
  <si>
    <t>Īpatsvars (%)</t>
  </si>
  <si>
    <t>Kopējā līgumcena EUR (bez PVN)</t>
  </si>
  <si>
    <t>Pavisam kopā:</t>
  </si>
  <si>
    <t>*) dati apkopoti no publicētā paziņojuma: „Informatīvs paziņojums par noslēgto līgumu”</t>
  </si>
  <si>
    <t>Pasūtītāju skaits</t>
  </si>
  <si>
    <t>Pieauguma īpatsvars (%) pret iepriekšējo periodu</t>
  </si>
  <si>
    <t>3.1.</t>
  </si>
  <si>
    <t>3.2.</t>
  </si>
  <si>
    <t>3.3.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</si>
  <si>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</si>
  <si>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</si>
  <si>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</si>
  <si>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</si>
  <si>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</si>
  <si>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</si>
  <si>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</si>
  <si>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** Pasūtītāju skaitu veido:</t>
  </si>
  <si>
    <t>Piemērotie vides kritēriji pārtikas produktu piegādē</t>
  </si>
  <si>
    <t>Piemēroto vides kritēriju datu salīdzinājums pārtikas produktu piegādē ar iepriekšējā gada attiecīgo ceturksni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</si>
  <si>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</si>
  <si>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</si>
  <si>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</si>
  <si>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</si>
  <si>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</si>
  <si>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</si>
  <si>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</si>
  <si>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</si>
  <si>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</si>
  <si>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</si>
  <si>
    <t>2016.g. III cet.</t>
  </si>
  <si>
    <t>2016.g. IV cet.</t>
  </si>
  <si>
    <t>2017.g. I cet.</t>
  </si>
  <si>
    <r>
      <t>Salīdzinājums par pārtikas produktu piegādes līgumiem, kuri slēgti atbilstoši PIL 9.</t>
    </r>
    <r>
      <rPr>
        <b/>
        <sz val="10"/>
        <color indexed="8"/>
        <rFont val="Arial"/>
        <family val="2"/>
        <charset val="186"/>
      </rPr>
      <t xml:space="preserve"> panta kārtībai un MK Noteikumiem Nr.353</t>
    </r>
  </si>
  <si>
    <r>
      <t>9.</t>
    </r>
    <r>
      <rPr>
        <sz val="10"/>
        <color indexed="8"/>
        <rFont val="Arial"/>
        <family val="2"/>
        <charset val="186"/>
      </rPr>
      <t xml:space="preserve"> panta kārtībā*</t>
    </r>
  </si>
  <si>
    <r>
      <t>9.</t>
    </r>
    <r>
      <rPr>
        <b/>
        <sz val="10"/>
        <color indexed="8"/>
        <rFont val="Arial"/>
        <family val="2"/>
        <charset val="186"/>
      </rPr>
      <t xml:space="preserve"> panta kārtībā</t>
    </r>
  </si>
  <si>
    <t>2017.g. III cet.</t>
  </si>
  <si>
    <t>2017.g. II cet.</t>
  </si>
  <si>
    <t>pārtikas produktu kvalitāte</t>
  </si>
  <si>
    <t>bez ģenētiski modificētiem organismiem</t>
  </si>
  <si>
    <t>iepakojums, videi draudzīga piegāde un sezonāli pārtikas produkti</t>
  </si>
  <si>
    <t>* MK Noteikumu Nr.353 "Prasības zaļajam publiskajam iepirkumam un to piemērošanas kārtība" kārtībā</t>
  </si>
  <si>
    <t>2017.gada 2. ceturksnī datu nav, jo nebija spēkā MK noteikumi Nr.673 "Noteikumi par vides kritēriju piemērošanu un piedāvājuma izvēles kritēriju noteikšanu pārtikas produktu piegādes un ēdināšanas pakalpojumu iepirkumiem"</t>
  </si>
  <si>
    <t>2017.g. IV cet.</t>
  </si>
  <si>
    <t>2018.g. I cet.</t>
  </si>
  <si>
    <t>2018.g. II cet.</t>
  </si>
  <si>
    <t>Iepirku-mu skaits</t>
  </si>
  <si>
    <t>2018.g. IIIcet.</t>
  </si>
  <si>
    <t>2018.g. I cet</t>
  </si>
  <si>
    <t>2018.g.IV cet.</t>
  </si>
  <si>
    <t>2018.g. IV cet.</t>
  </si>
  <si>
    <t>2019.g.I cet</t>
  </si>
  <si>
    <t>2019.g.II cet</t>
  </si>
  <si>
    <t>2019.g.III.cet.</t>
  </si>
  <si>
    <t>2019.g.IV.cet.</t>
  </si>
  <si>
    <t>2019.g. IV.cet.</t>
  </si>
  <si>
    <t>2019.g. III cet.</t>
  </si>
  <si>
    <t>2019.g. II cet.</t>
  </si>
  <si>
    <t>2019.g. I cet.</t>
  </si>
  <si>
    <t>2020.g.I.cet.</t>
  </si>
  <si>
    <t>2020.g.II.cet.</t>
  </si>
  <si>
    <t>Pārtikas preču piegādes līgums</t>
  </si>
  <si>
    <t>SIA "Nimaks"</t>
  </si>
  <si>
    <t>15500000-3</t>
  </si>
  <si>
    <t>SIA „Rēzeknes gaļas kombināts”</t>
  </si>
  <si>
    <t>Pārskatu kopsavilkums par vides kritēriju piemērošanu noslēgtajiem pārtikas produktu piegādes līgumiem 2020.gada 3.ceturksnis*</t>
  </si>
  <si>
    <t>3.ceturksnis</t>
  </si>
  <si>
    <t>2020.gada 3.ceturksnis</t>
  </si>
  <si>
    <t>2019.gada 3.ceturksnis</t>
  </si>
  <si>
    <t>Rīgas 57.pirmsskolas izglītības iestāde</t>
  </si>
  <si>
    <t>Rīgas 21. pirmsskolas izglītības iestāde "Laimiņa"</t>
  </si>
  <si>
    <t>Rīgas 272.pirmsskolas izglītības iestāde "Pērlīte"</t>
  </si>
  <si>
    <t>Rīgas 4. pirmsskolas izglītības iestāde "Avotiņš "</t>
  </si>
  <si>
    <t>Rīgas 172.pirmsskolas izglītības iestāde</t>
  </si>
  <si>
    <t>Baltinavas novada pašvaldība</t>
  </si>
  <si>
    <t>Rīgas 41.pirmsskolas izglītības iestāde</t>
  </si>
  <si>
    <t>Rīgas 40.pirmsskolas izglītības iestāde</t>
  </si>
  <si>
    <t>Alūksnes novada pašvaldības Strautiņu pamatskola</t>
  </si>
  <si>
    <t>Rīgas 210. pirmsskolas izglītības iestāde</t>
  </si>
  <si>
    <t>Rīgas Ēbelmuižas pamatskola</t>
  </si>
  <si>
    <t>Alūksnes novada pašvaldības Ziemeru pamatskola</t>
  </si>
  <si>
    <t>Rīgas pirmsskolas izglītības iestāde "Pasaciņa"</t>
  </si>
  <si>
    <t>Rīgas 125.pirmsskolas izglītības iestāde</t>
  </si>
  <si>
    <t>Rīgas pirmsskolas izglītības iestāde "Ābelīte"</t>
  </si>
  <si>
    <t>Rīgas pirmsskolas izglītības iestāde "Priedīte"</t>
  </si>
  <si>
    <t>Rīgas pirmsskolas izglītības iestāde "Saulespuķe"</t>
  </si>
  <si>
    <t>Rīgas 44.pirmsskolas izglītības iestāde</t>
  </si>
  <si>
    <t>Zaļais līgums</t>
  </si>
  <si>
    <t>SIA "Ambers 99"</t>
  </si>
  <si>
    <t>SIA"S.A.V."</t>
  </si>
  <si>
    <t>15800000-6</t>
  </si>
  <si>
    <t xml:space="preserve">SIA ASVO PLUS </t>
  </si>
  <si>
    <t xml:space="preserve">Kartupeļi </t>
  </si>
  <si>
    <t>Svaigi dārzeņi (bietes un burkāni)</t>
  </si>
  <si>
    <t>Svaigi dārzeņi un garšaugi</t>
  </si>
  <si>
    <t>Piens, raudzētie piena produkti, biezpiens un sviests</t>
  </si>
  <si>
    <t>Saldie biezpiena sieriņi, sieri un citi piena izstrādājumi</t>
  </si>
  <si>
    <t>Maize un smalkmaizītes</t>
  </si>
  <si>
    <t>Cūkgaļa</t>
  </si>
  <si>
    <t>Cūkgaļas un liellopu gaļas subprodukti, gaļas izstrādājumi un desas</t>
  </si>
  <si>
    <t>Vistas gaļa</t>
  </si>
  <si>
    <t>Saldēti pārtikas produkti</t>
  </si>
  <si>
    <t>Augļi un ogas</t>
  </si>
  <si>
    <t>Bakalejas preces un citi pārtikas produkti</t>
  </si>
  <si>
    <t>Saimnieciskās darbības veicējs Raimonds Ločmelis</t>
  </si>
  <si>
    <t>SIA "Marijas centrs"</t>
  </si>
  <si>
    <t>SIA "Lietas MD"</t>
  </si>
  <si>
    <t>AS "Rankas Piens"</t>
  </si>
  <si>
    <t>SIA "Ludzas maiznīca"</t>
  </si>
  <si>
    <t>SIA "Rēzeknes gaļas kombināts"</t>
  </si>
  <si>
    <t>SIA "Kurzemes Gaļsaimnieks"</t>
  </si>
  <si>
    <t>SIA "Ariols"</t>
  </si>
  <si>
    <t>OLAS</t>
  </si>
  <si>
    <t>PIENS</t>
  </si>
  <si>
    <t>SIERS</t>
  </si>
  <si>
    <t>MAIZE UN MAIZES IZSTRĀDĀJUMI</t>
  </si>
  <si>
    <t>GAĻA UN TĀS IZSTRĀDĀJUMI</t>
  </si>
  <si>
    <t>ZIVIS UN SIĻĶES</t>
  </si>
  <si>
    <t>DĀRZEŅI (rudens sezona)</t>
  </si>
  <si>
    <t>DĀRZEŅI (ziemas sezona)</t>
  </si>
  <si>
    <t>AUGĻI, OGAS UN TO IZSTRĀDĀJUMI</t>
  </si>
  <si>
    <t>CITI PĀRTIKAS PRODUKTI</t>
  </si>
  <si>
    <t>SALDĒTI DĀRZEŅI UN OGAS</t>
  </si>
  <si>
    <t>03142500-3</t>
  </si>
  <si>
    <t>15540000-5</t>
  </si>
  <si>
    <t>15810000-9</t>
  </si>
  <si>
    <t>15100000-9</t>
  </si>
  <si>
    <t>03310000-5</t>
  </si>
  <si>
    <t>03200000-3</t>
  </si>
  <si>
    <t>03222000-3</t>
  </si>
  <si>
    <t>15300000-1</t>
  </si>
  <si>
    <t xml:space="preserve">AS „RĪGAS PIENA KOMBINĀTS” </t>
  </si>
  <si>
    <t xml:space="preserve">SIA „ALTA S” </t>
  </si>
  <si>
    <t xml:space="preserve">SIA”SALAS ZIVIS” </t>
  </si>
  <si>
    <t>Pārtikas  preču piegādes līgums.</t>
  </si>
  <si>
    <t>SIA "VILANA"</t>
  </si>
  <si>
    <t>ZIPSK/4-5/20/17</t>
  </si>
  <si>
    <t>Z/S POLIEŠI</t>
  </si>
  <si>
    <t>sia Vilana</t>
  </si>
  <si>
    <t>Pārtikas produkti</t>
  </si>
  <si>
    <t>SIA "Dagi"</t>
  </si>
  <si>
    <t>Pārtikas preces</t>
  </si>
  <si>
    <t>SIA "Liepkalni"</t>
  </si>
  <si>
    <t>Ināra Liepiņa</t>
  </si>
  <si>
    <t>ZS "Strēlnieki"</t>
  </si>
  <si>
    <t>Ināra Dreimane</t>
  </si>
  <si>
    <t>SIA "Markol"</t>
  </si>
  <si>
    <t>SIA"Nimaks</t>
  </si>
  <si>
    <t>Rīgas pirmsskolas izglītības iestāde ''Rotaļa''</t>
  </si>
  <si>
    <t>Sociālās integrācijas valsts aģentūra</t>
  </si>
  <si>
    <t>Augļu un ogu iegāde</t>
  </si>
  <si>
    <t>SIA "SVIT un K"</t>
  </si>
  <si>
    <t>Rīgas 112. pirmsskolas izglītības iestāde</t>
  </si>
  <si>
    <t xml:space="preserve">Pārtikas preču piegādes līgums </t>
  </si>
  <si>
    <t>Višķu sociālās aprūpes centrs</t>
  </si>
  <si>
    <t>Kalupes pagasta pārvalde</t>
  </si>
  <si>
    <t>Alsungas novada dome</t>
  </si>
  <si>
    <t xml:space="preserve">Rīgas 200.pirmsskolas izglītības iestāde </t>
  </si>
  <si>
    <t>Rīgas pirmsskolas izglītības iestāde "Viršu dārzs"</t>
  </si>
  <si>
    <t>Sociālās korekcijas izglītības iestāde "Naukšēni"</t>
  </si>
  <si>
    <t>Svaigie dārzeņi</t>
  </si>
  <si>
    <t>Lauka dārzeņi</t>
  </si>
  <si>
    <t>Maizes izstrādājumi</t>
  </si>
  <si>
    <t>Konditorejas izstrādājumi</t>
  </si>
  <si>
    <t>Saldētas pārtikas produkti</t>
  </si>
  <si>
    <t>Zivju izstrādājumi</t>
  </si>
  <si>
    <t>Svaigie augļi un ogas</t>
  </si>
  <si>
    <t>Gaļas pārstrādes produkti</t>
  </si>
  <si>
    <t>Svaiga gaļa</t>
  </si>
  <si>
    <t>Piens un piena produkti</t>
  </si>
  <si>
    <t>Svaigu kartupeļu piegāde</t>
  </si>
  <si>
    <t>03221000-6</t>
  </si>
  <si>
    <t>15811100-7</t>
  </si>
  <si>
    <t>15812000-3</t>
  </si>
  <si>
    <t>15896000-5</t>
  </si>
  <si>
    <t>15232000-3</t>
  </si>
  <si>
    <t>15130000-8</t>
  </si>
  <si>
    <t>15110000-2</t>
  </si>
  <si>
    <t>03212100-1</t>
  </si>
  <si>
    <t>SIA Domos</t>
  </si>
  <si>
    <t>SIA Vecā maiznīca</t>
  </si>
  <si>
    <t>SIA Junona Bep</t>
  </si>
  <si>
    <t>SIA Rēzeknes gaļas kombināts</t>
  </si>
  <si>
    <t>AS Latgales piens</t>
  </si>
  <si>
    <t>ZS Ceriņi</t>
  </si>
  <si>
    <t>Pārtikas produktu piegāde Kalupes pamatskolai 5.daļa</t>
  </si>
  <si>
    <t>Z/S Salenieki</t>
  </si>
  <si>
    <t>Pārtikas produktu piegādes Alsungas novada domes iestādēm</t>
  </si>
  <si>
    <t>SIA Kuldīgas maizes ceptuve</t>
  </si>
  <si>
    <t>SIA Sanitex</t>
  </si>
  <si>
    <t>Pārtika</t>
  </si>
  <si>
    <t>Dārzeņi</t>
  </si>
  <si>
    <t>SIA "Flourishing""</t>
  </si>
  <si>
    <t>PKS "Straupe"</t>
  </si>
  <si>
    <t>Piens un piena pārstrādes produkti</t>
  </si>
  <si>
    <t>Gaļa un gaļas produkti</t>
  </si>
  <si>
    <t>Saldēta produkcija</t>
  </si>
  <si>
    <t>Augļi , ogas , dārzeņi</t>
  </si>
  <si>
    <t>Maize un mīklas izstrādājumi</t>
  </si>
  <si>
    <t>Bakaleja un citi pārtikas produkti</t>
  </si>
  <si>
    <t>SIA "Futurus food"</t>
  </si>
  <si>
    <t>2020.g.III.cet.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</si>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</sst>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0" xfId="0" applyFont="1" applyAlignment="1">
      <alignment horizontal="right"/>
    </xf>
    <xf numFmtId="0" fontId="3" fillId="0" borderId="0" xfId="0" applyFont="1"/>
    <xf numFmtId="4" fontId="3" fillId="0" borderId="0" xfId="0" applyNumberFormat="1" applyFont="1"/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9" fontId="3" fillId="0" borderId="0" xfId="0" applyNumberFormat="1" applyFont="1"/>
    <xf numFmtId="0" fontId="0" fillId="0" borderId="24" xfId="0" applyBorder="1"/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10" xfId="0" applyFill="1" applyBorder="1"/>
    <xf numFmtId="0" fontId="0" fillId="0" borderId="14" xfId="0" applyBorder="1" applyAlignment="1">
      <alignment horizontal="right"/>
    </xf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3" fontId="0" fillId="0" borderId="0" xfId="0" applyNumberFormat="1" applyAlignment="1">
      <alignment horizontal="right"/>
    </xf>
    <xf numFmtId="164" fontId="6" fillId="3" borderId="15" xfId="0" applyNumberFormat="1" applyFont="1" applyFill="1" applyBorder="1"/>
    <xf numFmtId="1" fontId="0" fillId="0" borderId="10" xfId="0" applyNumberFormat="1" applyBorder="1"/>
    <xf numFmtId="0" fontId="0" fillId="4" borderId="14" xfId="0" applyFill="1" applyBorder="1"/>
    <xf numFmtId="0" fontId="0" fillId="4" borderId="15" xfId="0" applyFill="1" applyBorder="1" applyAlignment="1">
      <alignment horizontal="right" wrapText="1"/>
    </xf>
    <xf numFmtId="9" fontId="0" fillId="4" borderId="15" xfId="0" applyNumberFormat="1" applyFill="1" applyBorder="1"/>
    <xf numFmtId="0" fontId="0" fillId="4" borderId="10" xfId="0" applyFill="1" applyBorder="1" applyAlignment="1">
      <alignment wrapText="1"/>
    </xf>
    <xf numFmtId="0" fontId="3" fillId="4" borderId="21" xfId="0" applyFont="1" applyFill="1" applyBorder="1" applyAlignment="1">
      <alignment horizontal="right"/>
    </xf>
    <xf numFmtId="9" fontId="3" fillId="4" borderId="22" xfId="0" applyNumberFormat="1" applyFont="1" applyFill="1" applyBorder="1"/>
    <xf numFmtId="0" fontId="0" fillId="4" borderId="18" xfId="0" applyFill="1" applyBorder="1"/>
    <xf numFmtId="3" fontId="0" fillId="4" borderId="14" xfId="0" applyNumberFormat="1" applyFill="1" applyBorder="1"/>
    <xf numFmtId="0" fontId="0" fillId="4" borderId="23" xfId="0" applyFill="1" applyBorder="1"/>
    <xf numFmtId="3" fontId="0" fillId="4" borderId="25" xfId="0" applyNumberFormat="1" applyFill="1" applyBorder="1"/>
    <xf numFmtId="0" fontId="0" fillId="4" borderId="15" xfId="0" applyFill="1" applyBorder="1"/>
    <xf numFmtId="3" fontId="0" fillId="4" borderId="15" xfId="0" applyNumberFormat="1" applyFill="1" applyBorder="1"/>
    <xf numFmtId="0" fontId="0" fillId="4" borderId="25" xfId="0" applyFill="1" applyBorder="1"/>
    <xf numFmtId="164" fontId="0" fillId="0" borderId="10" xfId="0" applyNumberFormat="1" applyBorder="1"/>
    <xf numFmtId="164" fontId="0" fillId="4" borderId="25" xfId="0" applyNumberFormat="1" applyFill="1" applyBorder="1"/>
    <xf numFmtId="164" fontId="0" fillId="3" borderId="25" xfId="0" applyNumberFormat="1" applyFill="1" applyBorder="1"/>
    <xf numFmtId="164" fontId="0" fillId="3" borderId="14" xfId="0" applyNumberFormat="1" applyFill="1" applyBorder="1"/>
    <xf numFmtId="164" fontId="0" fillId="0" borderId="14" xfId="0" applyNumberFormat="1" applyBorder="1"/>
    <xf numFmtId="3" fontId="0" fillId="0" borderId="10" xfId="0" applyNumberFormat="1" applyBorder="1" applyAlignment="1">
      <alignment wrapText="1"/>
    </xf>
    <xf numFmtId="4" fontId="0" fillId="0" borderId="0" xfId="0" applyNumberFormat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4" borderId="10" xfId="0" applyNumberFormat="1" applyFill="1" applyBorder="1"/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 applyAlignment="1">
      <alignment horizontal="left"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right"/>
    </xf>
    <xf numFmtId="3" fontId="0" fillId="0" borderId="10" xfId="0" applyNumberFormat="1" applyBorder="1" applyAlignment="1"/>
    <xf numFmtId="3" fontId="0" fillId="4" borderId="9" xfId="0" applyNumberFormat="1" applyFill="1" applyBorder="1"/>
    <xf numFmtId="3" fontId="3" fillId="0" borderId="15" xfId="0" applyNumberFormat="1" applyFont="1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left" wrapText="1"/>
    </xf>
    <xf numFmtId="3" fontId="0" fillId="4" borderId="0" xfId="0" applyNumberFormat="1" applyFill="1" applyBorder="1"/>
    <xf numFmtId="0" fontId="0" fillId="0" borderId="10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3" fontId="0" fillId="0" borderId="4" xfId="0" applyNumberFormat="1" applyBorder="1" applyAlignment="1">
      <alignment horizontal="left" wrapText="1"/>
    </xf>
    <xf numFmtId="3" fontId="0" fillId="0" borderId="5" xfId="0" applyNumberFormat="1" applyBorder="1" applyAlignment="1">
      <alignment horizontal="left" wrapText="1"/>
    </xf>
    <xf numFmtId="3" fontId="0" fillId="0" borderId="6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4" fontId="0" fillId="4" borderId="10" xfId="0" applyNumberFormat="1" applyFill="1" applyBorder="1" applyAlignment="1">
      <alignment horizontal="center"/>
    </xf>
    <xf numFmtId="4" fontId="0" fillId="4" borderId="14" xfId="0" applyNumberForma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 wrapText="1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7565467830539216E-2"/>
          <c:y val="0.16642978003384096"/>
          <c:w val="0.87876685375307562"/>
          <c:h val="0.4214815406957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Lig_skaita_dinamika_pec_CPV!$A$29:$A$52</c:f>
              <c:strCache>
                <c:ptCount val="2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  <c:pt idx="22">
                  <c:v>2020.g.II.cet.</c:v>
                </c:pt>
                <c:pt idx="23">
                  <c:v>2020.g.III.cet.</c:v>
                </c:pt>
              </c:strCache>
            </c:strRef>
          </c:cat>
          <c:val>
            <c:numRef>
              <c:f>Lig_skaita_dinamika_pec_CPV!$B$29:$B$52</c:f>
              <c:numCache>
                <c:formatCode>General</c:formatCode>
                <c:ptCount val="24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  <c:pt idx="7">
                  <c:v>66</c:v>
                </c:pt>
                <c:pt idx="8">
                  <c:v>147</c:v>
                </c:pt>
                <c:pt idx="9">
                  <c:v>86</c:v>
                </c:pt>
                <c:pt idx="10">
                  <c:v>0</c:v>
                </c:pt>
                <c:pt idx="11">
                  <c:v>41</c:v>
                </c:pt>
                <c:pt idx="12">
                  <c:v>119</c:v>
                </c:pt>
                <c:pt idx="13">
                  <c:v>94</c:v>
                </c:pt>
                <c:pt idx="14">
                  <c:v>27</c:v>
                </c:pt>
                <c:pt idx="15">
                  <c:v>62</c:v>
                </c:pt>
                <c:pt idx="16">
                  <c:v>68</c:v>
                </c:pt>
                <c:pt idx="17">
                  <c:v>59</c:v>
                </c:pt>
                <c:pt idx="18">
                  <c:v>33</c:v>
                </c:pt>
                <c:pt idx="19">
                  <c:v>49</c:v>
                </c:pt>
                <c:pt idx="20">
                  <c:v>54</c:v>
                </c:pt>
                <c:pt idx="21">
                  <c:v>40</c:v>
                </c:pt>
                <c:pt idx="22">
                  <c:v>11</c:v>
                </c:pt>
                <c:pt idx="2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Lig_skaita_dinamika_pec_CPV!$A$29:$A$52</c:f>
              <c:strCache>
                <c:ptCount val="2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  <c:pt idx="22">
                  <c:v>2020.g.II.cet.</c:v>
                </c:pt>
                <c:pt idx="23">
                  <c:v>2020.g.III.cet.</c:v>
                </c:pt>
              </c:strCache>
            </c:strRef>
          </c:cat>
          <c:val>
            <c:numRef>
              <c:f>Lig_skaita_dinamika_pec_CPV!$C$29:$C$52</c:f>
              <c:numCache>
                <c:formatCode>General</c:formatCode>
                <c:ptCount val="24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7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Lig_skaita_dinamika_pec_CPV!$D$28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Lig_skaita_dinamika_pec_CPV!$A$29:$A$52</c:f>
              <c:strCache>
                <c:ptCount val="2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2018.g.IV cet.</c:v>
                </c:pt>
                <c:pt idx="17">
                  <c:v>2019.g.I cet</c:v>
                </c:pt>
                <c:pt idx="18">
                  <c:v>2019.g.II cet</c:v>
                </c:pt>
                <c:pt idx="19">
                  <c:v>2019.g.III.cet.</c:v>
                </c:pt>
                <c:pt idx="20">
                  <c:v>2019.g.IV.cet.</c:v>
                </c:pt>
                <c:pt idx="21">
                  <c:v>2020.g.I.cet.</c:v>
                </c:pt>
                <c:pt idx="22">
                  <c:v>2020.g.II.cet.</c:v>
                </c:pt>
                <c:pt idx="23">
                  <c:v>2020.g.III.cet.</c:v>
                </c:pt>
              </c:strCache>
            </c:strRef>
          </c:cat>
          <c:val>
            <c:numRef>
              <c:f>Lig_skaita_dinamika_pec_CPV!$D$29:$D$52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  <c:pt idx="7">
                  <c:v>29</c:v>
                </c:pt>
                <c:pt idx="8">
                  <c:v>82</c:v>
                </c:pt>
                <c:pt idx="9">
                  <c:v>50</c:v>
                </c:pt>
                <c:pt idx="10">
                  <c:v>0</c:v>
                </c:pt>
                <c:pt idx="11">
                  <c:v>27</c:v>
                </c:pt>
                <c:pt idx="12">
                  <c:v>87</c:v>
                </c:pt>
                <c:pt idx="13">
                  <c:v>35</c:v>
                </c:pt>
                <c:pt idx="14">
                  <c:v>14</c:v>
                </c:pt>
                <c:pt idx="15">
                  <c:v>31</c:v>
                </c:pt>
                <c:pt idx="16">
                  <c:v>50</c:v>
                </c:pt>
                <c:pt idx="17">
                  <c:v>23</c:v>
                </c:pt>
                <c:pt idx="18">
                  <c:v>21</c:v>
                </c:pt>
                <c:pt idx="19">
                  <c:v>22</c:v>
                </c:pt>
                <c:pt idx="20">
                  <c:v>41</c:v>
                </c:pt>
                <c:pt idx="21">
                  <c:v>22</c:v>
                </c:pt>
                <c:pt idx="22">
                  <c:v>4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9.8289800611633935E-2"/>
          <c:y val="0.14532117442929465"/>
          <c:w val="0.83381186472978197"/>
          <c:h val="0.59380368133942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Ligumcenu_dinamika_pec_CPV!$B$30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603550295857988E-2"/>
                  <c:y val="-6.66500679509922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5AE-B137-7294759A103F}"/>
                </c:ext>
              </c:extLst>
            </c:dLbl>
            <c:dLbl>
              <c:idx val="1"/>
              <c:layout>
                <c:manualLayout>
                  <c:x val="-9.4674556213017753E-3"/>
                  <c:y val="7.16006349008745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34-45AE-B137-7294759A103F}"/>
                </c:ext>
              </c:extLst>
            </c:dLbl>
            <c:dLbl>
              <c:idx val="2"/>
              <c:layout>
                <c:manualLayout>
                  <c:x val="9.4674556213017458E-3"/>
                  <c:y val="-1.38883528886952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34-45AE-B137-7294759A103F}"/>
                </c:ext>
              </c:extLst>
            </c:dLbl>
            <c:dLbl>
              <c:idx val="3"/>
              <c:layout>
                <c:manualLayout>
                  <c:x val="9.467455621301718E-3"/>
                  <c:y val="8.3945722199744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34-45AE-B137-7294759A103F}"/>
                </c:ext>
              </c:extLst>
            </c:dLbl>
            <c:dLbl>
              <c:idx val="4"/>
              <c:layout>
                <c:manualLayout>
                  <c:x val="0"/>
                  <c:y val="0.11675412114987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34-45AE-B137-7294759A103F}"/>
                </c:ext>
              </c:extLst>
            </c:dLbl>
            <c:dLbl>
              <c:idx val="5"/>
              <c:layout>
                <c:manualLayout>
                  <c:x val="6.3116370808678499E-3"/>
                  <c:y val="1.2716068594192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34-45AE-B137-7294759A103F}"/>
                </c:ext>
              </c:extLst>
            </c:dLbl>
            <c:dLbl>
              <c:idx val="6"/>
              <c:layout>
                <c:manualLayout>
                  <c:x val="9.467455621301718E-3"/>
                  <c:y val="-2.0203126783065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34-45AE-B137-7294759A103F}"/>
                </c:ext>
              </c:extLst>
            </c:dLbl>
            <c:dLbl>
              <c:idx val="7"/>
              <c:layout>
                <c:manualLayout>
                  <c:x val="1.7357001972386588E-2"/>
                  <c:y val="1.3303870613011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6-49A7-BD77-0A81B7425A19}"/>
                </c:ext>
              </c:extLst>
            </c:dLbl>
            <c:dLbl>
              <c:idx val="8"/>
              <c:layout>
                <c:manualLayout>
                  <c:x val="1.5779092702169625E-3"/>
                  <c:y val="0.3806328260350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6-49A7-BD77-0A81B7425A19}"/>
                </c:ext>
              </c:extLst>
            </c:dLbl>
            <c:dLbl>
              <c:idx val="9"/>
              <c:layout>
                <c:manualLayout>
                  <c:x val="4.5759368836291912E-2"/>
                  <c:y val="4.92616683784092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5AE-B137-7294759A103F}"/>
                </c:ext>
              </c:extLst>
            </c:dLbl>
            <c:dLbl>
              <c:idx val="11"/>
              <c:layout>
                <c:manualLayout>
                  <c:x val="9.4674556213017753E-3"/>
                  <c:y val="-2.7217744027055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5AE-B137-7294759A103F}"/>
                </c:ext>
              </c:extLst>
            </c:dLbl>
            <c:dLbl>
              <c:idx val="12"/>
              <c:layout>
                <c:manualLayout>
                  <c:x val="0"/>
                  <c:y val="0.249918562551222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5AE-B137-7294759A103F}"/>
                </c:ext>
              </c:extLst>
            </c:dLbl>
            <c:dLbl>
              <c:idx val="13"/>
              <c:layout>
                <c:manualLayout>
                  <c:x val="4.2603550295857988E-2"/>
                  <c:y val="4.74262653927152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5AE-B137-7294759A103F}"/>
                </c:ext>
              </c:extLst>
            </c:dLbl>
            <c:dLbl>
              <c:idx val="14"/>
              <c:layout>
                <c:manualLayout>
                  <c:x val="1.0582009322405017E-2"/>
                  <c:y val="-2.7083709397985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434-B5BF-5A9B78F772FE}"/>
                </c:ext>
              </c:extLst>
            </c:dLbl>
            <c:dLbl>
              <c:idx val="15"/>
              <c:layout>
                <c:manualLayout>
                  <c:x val="8.3741673229362976E-3"/>
                  <c:y val="-2.8125024512027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434-B5BF-5A9B78F772FE}"/>
                </c:ext>
              </c:extLst>
            </c:dLbl>
            <c:dLbl>
              <c:idx val="17"/>
              <c:layout>
                <c:manualLayout>
                  <c:x val="4.232803728962007E-2"/>
                  <c:y val="-3.4914153517371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5-4766-B0D8-0AD37533A321}"/>
                </c:ext>
              </c:extLst>
            </c:dLbl>
            <c:dLbl>
              <c:idx val="18"/>
              <c:layout>
                <c:manualLayout>
                  <c:x val="5.2713171859467403E-2"/>
                  <c:y val="-2.44199121931421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B-42AE-BE74-66FD92A930E4}"/>
                </c:ext>
              </c:extLst>
            </c:dLbl>
            <c:dLbl>
              <c:idx val="19"/>
              <c:layout>
                <c:manualLayout>
                  <c:x val="-2.0155036299208166E-2"/>
                  <c:y val="0.100675194472138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D-4A9A-A52F-E1D5BE711DAE}"/>
                </c:ext>
              </c:extLst>
            </c:dLbl>
            <c:dLbl>
              <c:idx val="20"/>
              <c:layout>
                <c:manualLayout>
                  <c:x val="3.4009918042277897E-2"/>
                  <c:y val="1.193183867283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D-4A9A-A52F-E1D5BE711DAE}"/>
                </c:ext>
              </c:extLst>
            </c:dLbl>
            <c:dLbl>
              <c:idx val="21"/>
              <c:layout>
                <c:manualLayout>
                  <c:x val="1.0789979422574677E-2"/>
                  <c:y val="-1.8627557051551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9-4E24-AF38-E70ECB1B92C7}"/>
                </c:ext>
              </c:extLst>
            </c:dLbl>
            <c:dLbl>
              <c:idx val="22"/>
              <c:layout>
                <c:manualLayout>
                  <c:x val="1.8497107581556475E-2"/>
                  <c:y val="-1.92220151870329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4-4BE3-9050-819FB7102984}"/>
                </c:ext>
              </c:extLst>
            </c:dLbl>
            <c:dLbl>
              <c:idx val="23"/>
              <c:layout>
                <c:manualLayout>
                  <c:x val="3.6994215163113173E-2"/>
                  <c:y val="2.83727034120733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8-4E0D-945D-12A7F1AC4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Ligumcenu_dinamika_pec_CPV!$A$32:$A$54</c:f>
              <c:strCache>
                <c:ptCount val="23"/>
                <c:pt idx="0">
                  <c:v>2015.g. I cet.</c:v>
                </c:pt>
                <c:pt idx="1">
                  <c:v>2015.g. II cet.</c:v>
                </c:pt>
                <c:pt idx="2">
                  <c:v>2015.g. III cet.</c:v>
                </c:pt>
                <c:pt idx="3">
                  <c:v>2015.g. IV cet.</c:v>
                </c:pt>
                <c:pt idx="4">
                  <c:v>2016.g. I cet.</c:v>
                </c:pt>
                <c:pt idx="5">
                  <c:v>2016.g. II cet.</c:v>
                </c:pt>
                <c:pt idx="6">
                  <c:v>2016.g. III cet.</c:v>
                </c:pt>
                <c:pt idx="7">
                  <c:v>2016.g. IV cet.</c:v>
                </c:pt>
                <c:pt idx="8">
                  <c:v>2017.g. I cet.</c:v>
                </c:pt>
                <c:pt idx="9">
                  <c:v>2017.g. II cet.</c:v>
                </c:pt>
                <c:pt idx="10">
                  <c:v>2017.g. III cet.</c:v>
                </c:pt>
                <c:pt idx="11">
                  <c:v>2017.g. IV cet.</c:v>
                </c:pt>
                <c:pt idx="12">
                  <c:v>2018.g. I cet.</c:v>
                </c:pt>
                <c:pt idx="13">
                  <c:v>2018.g. II cet.</c:v>
                </c:pt>
                <c:pt idx="14">
                  <c:v>2018.g. IIIcet.</c:v>
                </c:pt>
                <c:pt idx="15">
                  <c:v>2018.g. IV cet.</c:v>
                </c:pt>
                <c:pt idx="16">
                  <c:v>2019.g. I cet.</c:v>
                </c:pt>
                <c:pt idx="17">
                  <c:v>2019.g. II cet.</c:v>
                </c:pt>
                <c:pt idx="18">
                  <c:v>2019.g. III cet.</c:v>
                </c:pt>
                <c:pt idx="19">
                  <c:v>2019.g. IV.cet.</c:v>
                </c:pt>
                <c:pt idx="20">
                  <c:v>2020.g.I.cet.</c:v>
                </c:pt>
                <c:pt idx="21">
                  <c:v>2020.g.II.cet.</c:v>
                </c:pt>
                <c:pt idx="22">
                  <c:v>2020.g.III.cet.</c:v>
                </c:pt>
              </c:strCache>
            </c:strRef>
          </c:cat>
          <c:val>
            <c:numRef>
              <c:f>Ligumcenu_dinamika_pec_CPV!$B$31:$B$54</c:f>
              <c:numCache>
                <c:formatCode>#,##0</c:formatCode>
                <c:ptCount val="24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  <c:pt idx="7">
                  <c:v>548749.01</c:v>
                </c:pt>
                <c:pt idx="8">
                  <c:v>2061890</c:v>
                </c:pt>
                <c:pt idx="9">
                  <c:v>911330.81</c:v>
                </c:pt>
                <c:pt idx="10" formatCode="General">
                  <c:v>0</c:v>
                </c:pt>
                <c:pt idx="11">
                  <c:v>724123.07</c:v>
                </c:pt>
                <c:pt idx="12">
                  <c:v>2413156</c:v>
                </c:pt>
                <c:pt idx="13">
                  <c:v>927900</c:v>
                </c:pt>
                <c:pt idx="14">
                  <c:v>352378</c:v>
                </c:pt>
                <c:pt idx="15">
                  <c:v>848013</c:v>
                </c:pt>
                <c:pt idx="16">
                  <c:v>1545233</c:v>
                </c:pt>
                <c:pt idx="17">
                  <c:v>556118</c:v>
                </c:pt>
                <c:pt idx="18">
                  <c:v>586383</c:v>
                </c:pt>
                <c:pt idx="19">
                  <c:v>534438</c:v>
                </c:pt>
                <c:pt idx="20">
                  <c:v>1166881</c:v>
                </c:pt>
                <c:pt idx="21">
                  <c:v>600082</c:v>
                </c:pt>
                <c:pt idx="22">
                  <c:v>125937</c:v>
                </c:pt>
                <c:pt idx="23">
                  <c:v>824680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Ligumcenu_dinamika_pec_CPV!$C$30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339794064203513E-2"/>
                  <c:y val="-7.5223097112860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1"/>
              <c:layout>
                <c:manualLayout>
                  <c:x val="4.7337278106508876E-3"/>
                  <c:y val="-2.1080368906455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34-45AE-B137-7294759A103F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5"/>
              <c:layout>
                <c:manualLayout>
                  <c:x val="1.7357001972386588E-2"/>
                  <c:y val="5.270092226613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34-45AE-B137-7294759A103F}"/>
                </c:ext>
              </c:extLst>
            </c:dLbl>
            <c:dLbl>
              <c:idx val="6"/>
              <c:layout>
                <c:manualLayout>
                  <c:x val="1.0614732330056376E-2"/>
                  <c:y val="-4.5746226711837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dLbl>
              <c:idx val="7"/>
              <c:layout>
                <c:manualLayout>
                  <c:x val="1.2623274161735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6-49A7-BD77-0A81B7425A19}"/>
                </c:ext>
              </c:extLst>
            </c:dLbl>
            <c:dLbl>
              <c:idx val="8"/>
              <c:layout>
                <c:manualLayout>
                  <c:x val="1.7357001972386588E-2"/>
                  <c:y val="-7.633873829012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6-49A7-BD77-0A81B7425A19}"/>
                </c:ext>
              </c:extLst>
            </c:dLbl>
            <c:dLbl>
              <c:idx val="9"/>
              <c:layout>
                <c:manualLayout>
                  <c:x val="2.52465483234714E-2"/>
                  <c:y val="-4.2160737812911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34-45AE-B137-7294759A103F}"/>
                </c:ext>
              </c:extLst>
            </c:dLbl>
            <c:dLbl>
              <c:idx val="11"/>
              <c:layout>
                <c:manualLayout>
                  <c:x val="2.3668639053254323E-2"/>
                  <c:y val="-3.16205533596836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4-45AE-B137-7294759A103F}"/>
                </c:ext>
              </c:extLst>
            </c:dLbl>
            <c:dLbl>
              <c:idx val="12"/>
              <c:layout>
                <c:manualLayout>
                  <c:x val="1.5779092702169741E-2"/>
                  <c:y val="-2.63504611330698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4-45AE-B137-7294759A103F}"/>
                </c:ext>
              </c:extLst>
            </c:dLbl>
            <c:dLbl>
              <c:idx val="13"/>
              <c:layout>
                <c:manualLayout>
                  <c:x val="1.5392716935059673E-2"/>
                  <c:y val="-3.6890645586297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4-45AE-B137-7294759A103F}"/>
                </c:ext>
              </c:extLst>
            </c:dLbl>
            <c:dLbl>
              <c:idx val="14"/>
              <c:layout>
                <c:manualLayout>
                  <c:x val="1.3605440557377769E-2"/>
                  <c:y val="-2.63504611330697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22-4434-B5BF-5A9B78F772FE}"/>
                </c:ext>
              </c:extLst>
            </c:dLbl>
            <c:dLbl>
              <c:idx val="15"/>
              <c:layout>
                <c:manualLayout>
                  <c:x val="1.3605440557377769E-2"/>
                  <c:y val="-5.533596837944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22-4434-B5BF-5A9B78F772FE}"/>
                </c:ext>
              </c:extLst>
            </c:dLbl>
            <c:dLbl>
              <c:idx val="16"/>
              <c:layout>
                <c:manualLayout>
                  <c:x val="1.3605440557377769E-2"/>
                  <c:y val="-0.10276679841897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45-4766-B0D8-0AD37533A321}"/>
                </c:ext>
              </c:extLst>
            </c:dLbl>
            <c:dLbl>
              <c:idx val="17"/>
              <c:layout>
                <c:manualLayout>
                  <c:x val="1.1784409230982095E-2"/>
                  <c:y val="-4.4472811913156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45-4766-B0D8-0AD37533A321}"/>
                </c:ext>
              </c:extLst>
            </c:dLbl>
            <c:dLbl>
              <c:idx val="18"/>
              <c:layout>
                <c:manualLayout>
                  <c:x val="7.7519370381569875E-3"/>
                  <c:y val="-3.8314183951123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DB-42AE-BE74-66FD92A930E4}"/>
                </c:ext>
              </c:extLst>
            </c:dLbl>
            <c:dLbl>
              <c:idx val="19"/>
              <c:layout>
                <c:manualLayout>
                  <c:x val="1.0852711853419782E-2"/>
                  <c:y val="-9.450832041277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C-41E8-9E16-1600BE0F8AF1}"/>
                </c:ext>
              </c:extLst>
            </c:dLbl>
            <c:dLbl>
              <c:idx val="20"/>
              <c:layout>
                <c:manualLayout>
                  <c:x val="7.993930424173519E-3"/>
                  <c:y val="-3.3127567069383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D-4A9A-A52F-E1D5BE711DAE}"/>
                </c:ext>
              </c:extLst>
            </c:dLbl>
            <c:dLbl>
              <c:idx val="21"/>
              <c:layout>
                <c:manualLayout>
                  <c:x val="1.387283068616744E-2"/>
                  <c:y val="-6.36132315521628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9-4E24-AF38-E70ECB1B92C7}"/>
                </c:ext>
              </c:extLst>
            </c:dLbl>
            <c:dLbl>
              <c:idx val="22"/>
              <c:layout>
                <c:manualLayout>
                  <c:x val="1.541425631796371E-2"/>
                  <c:y val="-1.2722646310432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4-4BE3-9050-819FB7102984}"/>
                </c:ext>
              </c:extLst>
            </c:dLbl>
            <c:dLbl>
              <c:idx val="23"/>
              <c:layout>
                <c:manualLayout>
                  <c:x val="4.6242768953891358E-2"/>
                  <c:y val="-4.3256997455470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8-4E0D-945D-12A7F1AC45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Ligumcenu_dinamika_pec_CPV!$A$32:$A$54</c:f>
              <c:strCache>
                <c:ptCount val="23"/>
                <c:pt idx="0">
                  <c:v>2015.g. I cet.</c:v>
                </c:pt>
                <c:pt idx="1">
                  <c:v>2015.g. II cet.</c:v>
                </c:pt>
                <c:pt idx="2">
                  <c:v>2015.g. III cet.</c:v>
                </c:pt>
                <c:pt idx="3">
                  <c:v>2015.g. IV cet.</c:v>
                </c:pt>
                <c:pt idx="4">
                  <c:v>2016.g. I cet.</c:v>
                </c:pt>
                <c:pt idx="5">
                  <c:v>2016.g. II cet.</c:v>
                </c:pt>
                <c:pt idx="6">
                  <c:v>2016.g. III cet.</c:v>
                </c:pt>
                <c:pt idx="7">
                  <c:v>2016.g. IV cet.</c:v>
                </c:pt>
                <c:pt idx="8">
                  <c:v>2017.g. I cet.</c:v>
                </c:pt>
                <c:pt idx="9">
                  <c:v>2017.g. II cet.</c:v>
                </c:pt>
                <c:pt idx="10">
                  <c:v>2017.g. III cet.</c:v>
                </c:pt>
                <c:pt idx="11">
                  <c:v>2017.g. IV cet.</c:v>
                </c:pt>
                <c:pt idx="12">
                  <c:v>2018.g. I cet.</c:v>
                </c:pt>
                <c:pt idx="13">
                  <c:v>2018.g. II cet.</c:v>
                </c:pt>
                <c:pt idx="14">
                  <c:v>2018.g. IIIcet.</c:v>
                </c:pt>
                <c:pt idx="15">
                  <c:v>2018.g. IV cet.</c:v>
                </c:pt>
                <c:pt idx="16">
                  <c:v>2019.g. I cet.</c:v>
                </c:pt>
                <c:pt idx="17">
                  <c:v>2019.g. II cet.</c:v>
                </c:pt>
                <c:pt idx="18">
                  <c:v>2019.g. III cet.</c:v>
                </c:pt>
                <c:pt idx="19">
                  <c:v>2019.g. IV.cet.</c:v>
                </c:pt>
                <c:pt idx="20">
                  <c:v>2020.g.I.cet.</c:v>
                </c:pt>
                <c:pt idx="21">
                  <c:v>2020.g.II.cet.</c:v>
                </c:pt>
                <c:pt idx="22">
                  <c:v>2020.g.III.cet.</c:v>
                </c:pt>
              </c:strCache>
            </c:strRef>
          </c:cat>
          <c:val>
            <c:numRef>
              <c:f>Ligumcenu_dinamika_pec_CPV!$C$31:$C$54</c:f>
              <c:numCache>
                <c:formatCode>#,##0</c:formatCode>
                <c:ptCount val="24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  <c:pt idx="7">
                  <c:v>17317</c:v>
                </c:pt>
                <c:pt idx="8">
                  <c:v>13542</c:v>
                </c:pt>
                <c:pt idx="9">
                  <c:v>26874.91</c:v>
                </c:pt>
                <c:pt idx="10" formatCode="General">
                  <c:v>0</c:v>
                </c:pt>
                <c:pt idx="11">
                  <c:v>3596.6</c:v>
                </c:pt>
                <c:pt idx="12">
                  <c:v>57556</c:v>
                </c:pt>
                <c:pt idx="13">
                  <c:v>56000</c:v>
                </c:pt>
                <c:pt idx="14">
                  <c:v>11941</c:v>
                </c:pt>
                <c:pt idx="15">
                  <c:v>10980</c:v>
                </c:pt>
                <c:pt idx="16">
                  <c:v>23495</c:v>
                </c:pt>
                <c:pt idx="17">
                  <c:v>51068</c:v>
                </c:pt>
                <c:pt idx="18">
                  <c:v>0</c:v>
                </c:pt>
                <c:pt idx="19">
                  <c:v>15293</c:v>
                </c:pt>
                <c:pt idx="20">
                  <c:v>7641</c:v>
                </c:pt>
                <c:pt idx="21">
                  <c:v>563</c:v>
                </c:pt>
                <c:pt idx="22" formatCode="General">
                  <c:v>848</c:v>
                </c:pt>
                <c:pt idx="23">
                  <c:v>21414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Ligumcenu_dinamika_pec_CPV!$D$30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dLbl>
              <c:idx val="8"/>
              <c:layout>
                <c:manualLayout>
                  <c:x val="4.8639363866498937E-3"/>
                  <c:y val="-2.5013227101553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34-45AE-B137-7294759A103F}"/>
                </c:ext>
              </c:extLst>
            </c:dLbl>
            <c:dLbl>
              <c:idx val="10"/>
              <c:layout>
                <c:manualLayout>
                  <c:x val="3.4418600449417024E-3"/>
                  <c:y val="-4.72350533954915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D-4A9A-A52F-E1D5BE711DAE}"/>
                </c:ext>
              </c:extLst>
            </c:dLbl>
            <c:dLbl>
              <c:idx val="22"/>
              <c:layout>
                <c:manualLayout>
                  <c:x val="5.5879713455043653E-4"/>
                  <c:y val="2.9281120394301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14-4BE3-9050-819FB7102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Ligumcenu_dinamika_pec_CPV!$A$31:$A$54</c:f>
              <c:strCache>
                <c:ptCount val="24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  <c:pt idx="7">
                  <c:v>2016.g. III cet.</c:v>
                </c:pt>
                <c:pt idx="8">
                  <c:v>2016.g. IV cet.</c:v>
                </c:pt>
                <c:pt idx="9">
                  <c:v>2017.g. I cet.</c:v>
                </c:pt>
                <c:pt idx="10">
                  <c:v>2017.g. II cet.</c:v>
                </c:pt>
                <c:pt idx="11">
                  <c:v>2017.g. III cet.</c:v>
                </c:pt>
                <c:pt idx="12">
                  <c:v>2017.g. IV cet.</c:v>
                </c:pt>
                <c:pt idx="13">
                  <c:v>2018.g. I cet.</c:v>
                </c:pt>
                <c:pt idx="14">
                  <c:v>2018.g. II cet.</c:v>
                </c:pt>
                <c:pt idx="15">
                  <c:v>2018.g. IIIcet.</c:v>
                </c:pt>
                <c:pt idx="16">
                  <c:v>2018.g. IV cet.</c:v>
                </c:pt>
                <c:pt idx="17">
                  <c:v>2019.g. I cet.</c:v>
                </c:pt>
                <c:pt idx="18">
                  <c:v>2019.g. II cet.</c:v>
                </c:pt>
                <c:pt idx="19">
                  <c:v>2019.g. III cet.</c:v>
                </c:pt>
                <c:pt idx="20">
                  <c:v>2019.g. IV.cet.</c:v>
                </c:pt>
                <c:pt idx="21">
                  <c:v>2020.g.I.cet.</c:v>
                </c:pt>
                <c:pt idx="22">
                  <c:v>2020.g.II.cet.</c:v>
                </c:pt>
                <c:pt idx="23">
                  <c:v>2020.g.III.cet.</c:v>
                </c:pt>
              </c:strCache>
            </c:strRef>
          </c:cat>
          <c:val>
            <c:numRef>
              <c:f>Ligumcenu_dinamika_pec_CPV!$D$31:$D$54</c:f>
              <c:numCache>
                <c:formatCode>#,##0</c:formatCode>
                <c:ptCount val="24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  <c:pt idx="7">
                  <c:v>7754.33</c:v>
                </c:pt>
                <c:pt idx="8">
                  <c:v>13304</c:v>
                </c:pt>
                <c:pt idx="9">
                  <c:v>9573.5300000000007</c:v>
                </c:pt>
                <c:pt idx="10" formatCode="General">
                  <c:v>0</c:v>
                </c:pt>
                <c:pt idx="11">
                  <c:v>16924</c:v>
                </c:pt>
                <c:pt idx="12">
                  <c:v>19925</c:v>
                </c:pt>
                <c:pt idx="13">
                  <c:v>9646</c:v>
                </c:pt>
                <c:pt idx="14">
                  <c:v>10120</c:v>
                </c:pt>
                <c:pt idx="15">
                  <c:v>12632</c:v>
                </c:pt>
                <c:pt idx="16">
                  <c:v>22410</c:v>
                </c:pt>
                <c:pt idx="17">
                  <c:v>9638</c:v>
                </c:pt>
                <c:pt idx="18">
                  <c:v>17769</c:v>
                </c:pt>
                <c:pt idx="19">
                  <c:v>9817</c:v>
                </c:pt>
                <c:pt idx="20">
                  <c:v>21355</c:v>
                </c:pt>
                <c:pt idx="21">
                  <c:v>14650</c:v>
                </c:pt>
                <c:pt idx="22">
                  <c:v>9753</c:v>
                </c:pt>
                <c:pt idx="23">
                  <c:v>11281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161925</xdr:rowOff>
    </xdr:from>
    <xdr:to>
      <xdr:col>11</xdr:col>
      <xdr:colOff>523875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11</xdr:col>
      <xdr:colOff>514351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workbookViewId="0">
      <selection activeCell="H27" sqref="H27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7109375" customWidth="1"/>
    <col min="6" max="6" width="13.5703125" customWidth="1"/>
    <col min="7" max="7" width="13.140625" customWidth="1"/>
    <col min="8" max="8" width="10" bestFit="1" customWidth="1"/>
    <col min="232" max="232" width="4.140625" customWidth="1"/>
    <col min="233" max="233" width="11.5703125" customWidth="1"/>
    <col min="234" max="234" width="18.42578125" customWidth="1"/>
    <col min="235" max="235" width="18.7109375" customWidth="1"/>
    <col min="236" max="236" width="7.42578125" customWidth="1"/>
    <col min="237" max="237" width="13.5703125" customWidth="1"/>
    <col min="238" max="238" width="13.140625" customWidth="1"/>
    <col min="240" max="240" width="65.42578125" customWidth="1"/>
    <col min="488" max="488" width="4.140625" customWidth="1"/>
    <col min="489" max="489" width="11.5703125" customWidth="1"/>
    <col min="490" max="490" width="18.42578125" customWidth="1"/>
    <col min="491" max="491" width="18.7109375" customWidth="1"/>
    <col min="492" max="492" width="7.42578125" customWidth="1"/>
    <col min="493" max="493" width="13.5703125" customWidth="1"/>
    <col min="494" max="494" width="13.140625" customWidth="1"/>
    <col min="496" max="496" width="65.42578125" customWidth="1"/>
    <col min="744" max="744" width="4.140625" customWidth="1"/>
    <col min="745" max="745" width="11.5703125" customWidth="1"/>
    <col min="746" max="746" width="18.42578125" customWidth="1"/>
    <col min="747" max="747" width="18.7109375" customWidth="1"/>
    <col min="748" max="748" width="7.42578125" customWidth="1"/>
    <col min="749" max="749" width="13.5703125" customWidth="1"/>
    <col min="750" max="750" width="13.140625" customWidth="1"/>
    <col min="752" max="752" width="65.42578125" customWidth="1"/>
    <col min="1000" max="1000" width="4.140625" customWidth="1"/>
    <col min="1001" max="1001" width="11.5703125" customWidth="1"/>
    <col min="1002" max="1002" width="18.42578125" customWidth="1"/>
    <col min="1003" max="1003" width="18.7109375" customWidth="1"/>
    <col min="1004" max="1004" width="7.42578125" customWidth="1"/>
    <col min="1005" max="1005" width="13.5703125" customWidth="1"/>
    <col min="1006" max="1006" width="13.140625" customWidth="1"/>
    <col min="1008" max="1008" width="65.42578125" customWidth="1"/>
    <col min="1256" max="1256" width="4.140625" customWidth="1"/>
    <col min="1257" max="1257" width="11.5703125" customWidth="1"/>
    <col min="1258" max="1258" width="18.42578125" customWidth="1"/>
    <col min="1259" max="1259" width="18.7109375" customWidth="1"/>
    <col min="1260" max="1260" width="7.42578125" customWidth="1"/>
    <col min="1261" max="1261" width="13.5703125" customWidth="1"/>
    <col min="1262" max="1262" width="13.140625" customWidth="1"/>
    <col min="1264" max="1264" width="65.42578125" customWidth="1"/>
    <col min="1512" max="1512" width="4.140625" customWidth="1"/>
    <col min="1513" max="1513" width="11.5703125" customWidth="1"/>
    <col min="1514" max="1514" width="18.42578125" customWidth="1"/>
    <col min="1515" max="1515" width="18.7109375" customWidth="1"/>
    <col min="1516" max="1516" width="7.42578125" customWidth="1"/>
    <col min="1517" max="1517" width="13.5703125" customWidth="1"/>
    <col min="1518" max="1518" width="13.140625" customWidth="1"/>
    <col min="1520" max="1520" width="65.42578125" customWidth="1"/>
    <col min="1768" max="1768" width="4.140625" customWidth="1"/>
    <col min="1769" max="1769" width="11.5703125" customWidth="1"/>
    <col min="1770" max="1770" width="18.42578125" customWidth="1"/>
    <col min="1771" max="1771" width="18.7109375" customWidth="1"/>
    <col min="1772" max="1772" width="7.42578125" customWidth="1"/>
    <col min="1773" max="1773" width="13.5703125" customWidth="1"/>
    <col min="1774" max="1774" width="13.140625" customWidth="1"/>
    <col min="1776" max="1776" width="65.42578125" customWidth="1"/>
    <col min="2024" max="2024" width="4.140625" customWidth="1"/>
    <col min="2025" max="2025" width="11.5703125" customWidth="1"/>
    <col min="2026" max="2026" width="18.42578125" customWidth="1"/>
    <col min="2027" max="2027" width="18.7109375" customWidth="1"/>
    <col min="2028" max="2028" width="7.42578125" customWidth="1"/>
    <col min="2029" max="2029" width="13.5703125" customWidth="1"/>
    <col min="2030" max="2030" width="13.140625" customWidth="1"/>
    <col min="2032" max="2032" width="65.42578125" customWidth="1"/>
    <col min="2280" max="2280" width="4.140625" customWidth="1"/>
    <col min="2281" max="2281" width="11.5703125" customWidth="1"/>
    <col min="2282" max="2282" width="18.42578125" customWidth="1"/>
    <col min="2283" max="2283" width="18.7109375" customWidth="1"/>
    <col min="2284" max="2284" width="7.42578125" customWidth="1"/>
    <col min="2285" max="2285" width="13.5703125" customWidth="1"/>
    <col min="2286" max="2286" width="13.140625" customWidth="1"/>
    <col min="2288" max="2288" width="65.42578125" customWidth="1"/>
    <col min="2536" max="2536" width="4.140625" customWidth="1"/>
    <col min="2537" max="2537" width="11.5703125" customWidth="1"/>
    <col min="2538" max="2538" width="18.42578125" customWidth="1"/>
    <col min="2539" max="2539" width="18.7109375" customWidth="1"/>
    <col min="2540" max="2540" width="7.42578125" customWidth="1"/>
    <col min="2541" max="2541" width="13.5703125" customWidth="1"/>
    <col min="2542" max="2542" width="13.140625" customWidth="1"/>
    <col min="2544" max="2544" width="65.42578125" customWidth="1"/>
    <col min="2792" max="2792" width="4.140625" customWidth="1"/>
    <col min="2793" max="2793" width="11.5703125" customWidth="1"/>
    <col min="2794" max="2794" width="18.42578125" customWidth="1"/>
    <col min="2795" max="2795" width="18.7109375" customWidth="1"/>
    <col min="2796" max="2796" width="7.42578125" customWidth="1"/>
    <col min="2797" max="2797" width="13.5703125" customWidth="1"/>
    <col min="2798" max="2798" width="13.140625" customWidth="1"/>
    <col min="2800" max="2800" width="65.42578125" customWidth="1"/>
    <col min="3048" max="3048" width="4.140625" customWidth="1"/>
    <col min="3049" max="3049" width="11.5703125" customWidth="1"/>
    <col min="3050" max="3050" width="18.42578125" customWidth="1"/>
    <col min="3051" max="3051" width="18.7109375" customWidth="1"/>
    <col min="3052" max="3052" width="7.42578125" customWidth="1"/>
    <col min="3053" max="3053" width="13.5703125" customWidth="1"/>
    <col min="3054" max="3054" width="13.140625" customWidth="1"/>
    <col min="3056" max="3056" width="65.42578125" customWidth="1"/>
    <col min="3304" max="3304" width="4.140625" customWidth="1"/>
    <col min="3305" max="3305" width="11.5703125" customWidth="1"/>
    <col min="3306" max="3306" width="18.42578125" customWidth="1"/>
    <col min="3307" max="3307" width="18.7109375" customWidth="1"/>
    <col min="3308" max="3308" width="7.42578125" customWidth="1"/>
    <col min="3309" max="3309" width="13.5703125" customWidth="1"/>
    <col min="3310" max="3310" width="13.140625" customWidth="1"/>
    <col min="3312" max="3312" width="65.42578125" customWidth="1"/>
    <col min="3560" max="3560" width="4.140625" customWidth="1"/>
    <col min="3561" max="3561" width="11.5703125" customWidth="1"/>
    <col min="3562" max="3562" width="18.42578125" customWidth="1"/>
    <col min="3563" max="3563" width="18.7109375" customWidth="1"/>
    <col min="3564" max="3564" width="7.42578125" customWidth="1"/>
    <col min="3565" max="3565" width="13.5703125" customWidth="1"/>
    <col min="3566" max="3566" width="13.140625" customWidth="1"/>
    <col min="3568" max="3568" width="65.42578125" customWidth="1"/>
    <col min="3816" max="3816" width="4.140625" customWidth="1"/>
    <col min="3817" max="3817" width="11.5703125" customWidth="1"/>
    <col min="3818" max="3818" width="18.42578125" customWidth="1"/>
    <col min="3819" max="3819" width="18.7109375" customWidth="1"/>
    <col min="3820" max="3820" width="7.42578125" customWidth="1"/>
    <col min="3821" max="3821" width="13.5703125" customWidth="1"/>
    <col min="3822" max="3822" width="13.140625" customWidth="1"/>
    <col min="3824" max="3824" width="65.42578125" customWidth="1"/>
    <col min="4072" max="4072" width="4.140625" customWidth="1"/>
    <col min="4073" max="4073" width="11.5703125" customWidth="1"/>
    <col min="4074" max="4074" width="18.42578125" customWidth="1"/>
    <col min="4075" max="4075" width="18.7109375" customWidth="1"/>
    <col min="4076" max="4076" width="7.42578125" customWidth="1"/>
    <col min="4077" max="4077" width="13.5703125" customWidth="1"/>
    <col min="4078" max="4078" width="13.140625" customWidth="1"/>
    <col min="4080" max="4080" width="65.42578125" customWidth="1"/>
    <col min="4328" max="4328" width="4.140625" customWidth="1"/>
    <col min="4329" max="4329" width="11.5703125" customWidth="1"/>
    <col min="4330" max="4330" width="18.42578125" customWidth="1"/>
    <col min="4331" max="4331" width="18.7109375" customWidth="1"/>
    <col min="4332" max="4332" width="7.42578125" customWidth="1"/>
    <col min="4333" max="4333" width="13.5703125" customWidth="1"/>
    <col min="4334" max="4334" width="13.140625" customWidth="1"/>
    <col min="4336" max="4336" width="65.42578125" customWidth="1"/>
    <col min="4584" max="4584" width="4.140625" customWidth="1"/>
    <col min="4585" max="4585" width="11.5703125" customWidth="1"/>
    <col min="4586" max="4586" width="18.42578125" customWidth="1"/>
    <col min="4587" max="4587" width="18.7109375" customWidth="1"/>
    <col min="4588" max="4588" width="7.42578125" customWidth="1"/>
    <col min="4589" max="4589" width="13.5703125" customWidth="1"/>
    <col min="4590" max="4590" width="13.140625" customWidth="1"/>
    <col min="4592" max="4592" width="65.42578125" customWidth="1"/>
    <col min="4840" max="4840" width="4.140625" customWidth="1"/>
    <col min="4841" max="4841" width="11.5703125" customWidth="1"/>
    <col min="4842" max="4842" width="18.42578125" customWidth="1"/>
    <col min="4843" max="4843" width="18.7109375" customWidth="1"/>
    <col min="4844" max="4844" width="7.42578125" customWidth="1"/>
    <col min="4845" max="4845" width="13.5703125" customWidth="1"/>
    <col min="4846" max="4846" width="13.140625" customWidth="1"/>
    <col min="4848" max="4848" width="65.42578125" customWidth="1"/>
    <col min="5096" max="5096" width="4.140625" customWidth="1"/>
    <col min="5097" max="5097" width="11.5703125" customWidth="1"/>
    <col min="5098" max="5098" width="18.42578125" customWidth="1"/>
    <col min="5099" max="5099" width="18.7109375" customWidth="1"/>
    <col min="5100" max="5100" width="7.42578125" customWidth="1"/>
    <col min="5101" max="5101" width="13.5703125" customWidth="1"/>
    <col min="5102" max="5102" width="13.140625" customWidth="1"/>
    <col min="5104" max="5104" width="65.42578125" customWidth="1"/>
    <col min="5352" max="5352" width="4.140625" customWidth="1"/>
    <col min="5353" max="5353" width="11.5703125" customWidth="1"/>
    <col min="5354" max="5354" width="18.42578125" customWidth="1"/>
    <col min="5355" max="5355" width="18.7109375" customWidth="1"/>
    <col min="5356" max="5356" width="7.42578125" customWidth="1"/>
    <col min="5357" max="5357" width="13.5703125" customWidth="1"/>
    <col min="5358" max="5358" width="13.140625" customWidth="1"/>
    <col min="5360" max="5360" width="65.42578125" customWidth="1"/>
    <col min="5608" max="5608" width="4.140625" customWidth="1"/>
    <col min="5609" max="5609" width="11.5703125" customWidth="1"/>
    <col min="5610" max="5610" width="18.42578125" customWidth="1"/>
    <col min="5611" max="5611" width="18.7109375" customWidth="1"/>
    <col min="5612" max="5612" width="7.42578125" customWidth="1"/>
    <col min="5613" max="5613" width="13.5703125" customWidth="1"/>
    <col min="5614" max="5614" width="13.140625" customWidth="1"/>
    <col min="5616" max="5616" width="65.42578125" customWidth="1"/>
    <col min="5864" max="5864" width="4.140625" customWidth="1"/>
    <col min="5865" max="5865" width="11.5703125" customWidth="1"/>
    <col min="5866" max="5866" width="18.42578125" customWidth="1"/>
    <col min="5867" max="5867" width="18.7109375" customWidth="1"/>
    <col min="5868" max="5868" width="7.42578125" customWidth="1"/>
    <col min="5869" max="5869" width="13.5703125" customWidth="1"/>
    <col min="5870" max="5870" width="13.140625" customWidth="1"/>
    <col min="5872" max="5872" width="65.42578125" customWidth="1"/>
    <col min="6120" max="6120" width="4.140625" customWidth="1"/>
    <col min="6121" max="6121" width="11.5703125" customWidth="1"/>
    <col min="6122" max="6122" width="18.42578125" customWidth="1"/>
    <col min="6123" max="6123" width="18.7109375" customWidth="1"/>
    <col min="6124" max="6124" width="7.42578125" customWidth="1"/>
    <col min="6125" max="6125" width="13.5703125" customWidth="1"/>
    <col min="6126" max="6126" width="13.140625" customWidth="1"/>
    <col min="6128" max="6128" width="65.42578125" customWidth="1"/>
    <col min="6376" max="6376" width="4.140625" customWidth="1"/>
    <col min="6377" max="6377" width="11.5703125" customWidth="1"/>
    <col min="6378" max="6378" width="18.42578125" customWidth="1"/>
    <col min="6379" max="6379" width="18.7109375" customWidth="1"/>
    <col min="6380" max="6380" width="7.42578125" customWidth="1"/>
    <col min="6381" max="6381" width="13.5703125" customWidth="1"/>
    <col min="6382" max="6382" width="13.140625" customWidth="1"/>
    <col min="6384" max="6384" width="65.42578125" customWidth="1"/>
    <col min="6632" max="6632" width="4.140625" customWidth="1"/>
    <col min="6633" max="6633" width="11.5703125" customWidth="1"/>
    <col min="6634" max="6634" width="18.42578125" customWidth="1"/>
    <col min="6635" max="6635" width="18.7109375" customWidth="1"/>
    <col min="6636" max="6636" width="7.42578125" customWidth="1"/>
    <col min="6637" max="6637" width="13.5703125" customWidth="1"/>
    <col min="6638" max="6638" width="13.140625" customWidth="1"/>
    <col min="6640" max="6640" width="65.42578125" customWidth="1"/>
    <col min="6888" max="6888" width="4.140625" customWidth="1"/>
    <col min="6889" max="6889" width="11.5703125" customWidth="1"/>
    <col min="6890" max="6890" width="18.42578125" customWidth="1"/>
    <col min="6891" max="6891" width="18.7109375" customWidth="1"/>
    <col min="6892" max="6892" width="7.42578125" customWidth="1"/>
    <col min="6893" max="6893" width="13.5703125" customWidth="1"/>
    <col min="6894" max="6894" width="13.140625" customWidth="1"/>
    <col min="6896" max="6896" width="65.42578125" customWidth="1"/>
    <col min="7144" max="7144" width="4.140625" customWidth="1"/>
    <col min="7145" max="7145" width="11.5703125" customWidth="1"/>
    <col min="7146" max="7146" width="18.42578125" customWidth="1"/>
    <col min="7147" max="7147" width="18.7109375" customWidth="1"/>
    <col min="7148" max="7148" width="7.42578125" customWidth="1"/>
    <col min="7149" max="7149" width="13.5703125" customWidth="1"/>
    <col min="7150" max="7150" width="13.140625" customWidth="1"/>
    <col min="7152" max="7152" width="65.42578125" customWidth="1"/>
    <col min="7400" max="7400" width="4.140625" customWidth="1"/>
    <col min="7401" max="7401" width="11.5703125" customWidth="1"/>
    <col min="7402" max="7402" width="18.42578125" customWidth="1"/>
    <col min="7403" max="7403" width="18.7109375" customWidth="1"/>
    <col min="7404" max="7404" width="7.42578125" customWidth="1"/>
    <col min="7405" max="7405" width="13.5703125" customWidth="1"/>
    <col min="7406" max="7406" width="13.140625" customWidth="1"/>
    <col min="7408" max="7408" width="65.42578125" customWidth="1"/>
    <col min="7656" max="7656" width="4.140625" customWidth="1"/>
    <col min="7657" max="7657" width="11.5703125" customWidth="1"/>
    <col min="7658" max="7658" width="18.42578125" customWidth="1"/>
    <col min="7659" max="7659" width="18.7109375" customWidth="1"/>
    <col min="7660" max="7660" width="7.42578125" customWidth="1"/>
    <col min="7661" max="7661" width="13.5703125" customWidth="1"/>
    <col min="7662" max="7662" width="13.140625" customWidth="1"/>
    <col min="7664" max="7664" width="65.42578125" customWidth="1"/>
    <col min="7912" max="7912" width="4.140625" customWidth="1"/>
    <col min="7913" max="7913" width="11.5703125" customWidth="1"/>
    <col min="7914" max="7914" width="18.42578125" customWidth="1"/>
    <col min="7915" max="7915" width="18.7109375" customWidth="1"/>
    <col min="7916" max="7916" width="7.42578125" customWidth="1"/>
    <col min="7917" max="7917" width="13.5703125" customWidth="1"/>
    <col min="7918" max="7918" width="13.140625" customWidth="1"/>
    <col min="7920" max="7920" width="65.42578125" customWidth="1"/>
    <col min="8168" max="8168" width="4.140625" customWidth="1"/>
    <col min="8169" max="8169" width="11.5703125" customWidth="1"/>
    <col min="8170" max="8170" width="18.42578125" customWidth="1"/>
    <col min="8171" max="8171" width="18.7109375" customWidth="1"/>
    <col min="8172" max="8172" width="7.42578125" customWidth="1"/>
    <col min="8173" max="8173" width="13.5703125" customWidth="1"/>
    <col min="8174" max="8174" width="13.140625" customWidth="1"/>
    <col min="8176" max="8176" width="65.42578125" customWidth="1"/>
    <col min="8424" max="8424" width="4.140625" customWidth="1"/>
    <col min="8425" max="8425" width="11.5703125" customWidth="1"/>
    <col min="8426" max="8426" width="18.42578125" customWidth="1"/>
    <col min="8427" max="8427" width="18.7109375" customWidth="1"/>
    <col min="8428" max="8428" width="7.42578125" customWidth="1"/>
    <col min="8429" max="8429" width="13.5703125" customWidth="1"/>
    <col min="8430" max="8430" width="13.140625" customWidth="1"/>
    <col min="8432" max="8432" width="65.42578125" customWidth="1"/>
    <col min="8680" max="8680" width="4.140625" customWidth="1"/>
    <col min="8681" max="8681" width="11.5703125" customWidth="1"/>
    <col min="8682" max="8682" width="18.42578125" customWidth="1"/>
    <col min="8683" max="8683" width="18.7109375" customWidth="1"/>
    <col min="8684" max="8684" width="7.42578125" customWidth="1"/>
    <col min="8685" max="8685" width="13.5703125" customWidth="1"/>
    <col min="8686" max="8686" width="13.140625" customWidth="1"/>
    <col min="8688" max="8688" width="65.42578125" customWidth="1"/>
    <col min="8936" max="8936" width="4.140625" customWidth="1"/>
    <col min="8937" max="8937" width="11.5703125" customWidth="1"/>
    <col min="8938" max="8938" width="18.42578125" customWidth="1"/>
    <col min="8939" max="8939" width="18.7109375" customWidth="1"/>
    <col min="8940" max="8940" width="7.42578125" customWidth="1"/>
    <col min="8941" max="8941" width="13.5703125" customWidth="1"/>
    <col min="8942" max="8942" width="13.140625" customWidth="1"/>
    <col min="8944" max="8944" width="65.42578125" customWidth="1"/>
    <col min="9192" max="9192" width="4.140625" customWidth="1"/>
    <col min="9193" max="9193" width="11.5703125" customWidth="1"/>
    <col min="9194" max="9194" width="18.42578125" customWidth="1"/>
    <col min="9195" max="9195" width="18.7109375" customWidth="1"/>
    <col min="9196" max="9196" width="7.42578125" customWidth="1"/>
    <col min="9197" max="9197" width="13.5703125" customWidth="1"/>
    <col min="9198" max="9198" width="13.140625" customWidth="1"/>
    <col min="9200" max="9200" width="65.42578125" customWidth="1"/>
    <col min="9448" max="9448" width="4.140625" customWidth="1"/>
    <col min="9449" max="9449" width="11.5703125" customWidth="1"/>
    <col min="9450" max="9450" width="18.42578125" customWidth="1"/>
    <col min="9451" max="9451" width="18.7109375" customWidth="1"/>
    <col min="9452" max="9452" width="7.42578125" customWidth="1"/>
    <col min="9453" max="9453" width="13.5703125" customWidth="1"/>
    <col min="9454" max="9454" width="13.140625" customWidth="1"/>
    <col min="9456" max="9456" width="65.42578125" customWidth="1"/>
    <col min="9704" max="9704" width="4.140625" customWidth="1"/>
    <col min="9705" max="9705" width="11.5703125" customWidth="1"/>
    <col min="9706" max="9706" width="18.42578125" customWidth="1"/>
    <col min="9707" max="9707" width="18.7109375" customWidth="1"/>
    <col min="9708" max="9708" width="7.42578125" customWidth="1"/>
    <col min="9709" max="9709" width="13.5703125" customWidth="1"/>
    <col min="9710" max="9710" width="13.140625" customWidth="1"/>
    <col min="9712" max="9712" width="65.42578125" customWidth="1"/>
    <col min="9960" max="9960" width="4.140625" customWidth="1"/>
    <col min="9961" max="9961" width="11.5703125" customWidth="1"/>
    <col min="9962" max="9962" width="18.42578125" customWidth="1"/>
    <col min="9963" max="9963" width="18.7109375" customWidth="1"/>
    <col min="9964" max="9964" width="7.42578125" customWidth="1"/>
    <col min="9965" max="9965" width="13.5703125" customWidth="1"/>
    <col min="9966" max="9966" width="13.140625" customWidth="1"/>
    <col min="9968" max="9968" width="65.42578125" customWidth="1"/>
    <col min="10216" max="10216" width="4.140625" customWidth="1"/>
    <col min="10217" max="10217" width="11.5703125" customWidth="1"/>
    <col min="10218" max="10218" width="18.42578125" customWidth="1"/>
    <col min="10219" max="10219" width="18.7109375" customWidth="1"/>
    <col min="10220" max="10220" width="7.42578125" customWidth="1"/>
    <col min="10221" max="10221" width="13.5703125" customWidth="1"/>
    <col min="10222" max="10222" width="13.140625" customWidth="1"/>
    <col min="10224" max="10224" width="65.42578125" customWidth="1"/>
    <col min="10472" max="10472" width="4.140625" customWidth="1"/>
    <col min="10473" max="10473" width="11.5703125" customWidth="1"/>
    <col min="10474" max="10474" width="18.42578125" customWidth="1"/>
    <col min="10475" max="10475" width="18.7109375" customWidth="1"/>
    <col min="10476" max="10476" width="7.42578125" customWidth="1"/>
    <col min="10477" max="10477" width="13.5703125" customWidth="1"/>
    <col min="10478" max="10478" width="13.140625" customWidth="1"/>
    <col min="10480" max="10480" width="65.42578125" customWidth="1"/>
    <col min="10728" max="10728" width="4.140625" customWidth="1"/>
    <col min="10729" max="10729" width="11.5703125" customWidth="1"/>
    <col min="10730" max="10730" width="18.42578125" customWidth="1"/>
    <col min="10731" max="10731" width="18.7109375" customWidth="1"/>
    <col min="10732" max="10732" width="7.42578125" customWidth="1"/>
    <col min="10733" max="10733" width="13.5703125" customWidth="1"/>
    <col min="10734" max="10734" width="13.140625" customWidth="1"/>
    <col min="10736" max="10736" width="65.42578125" customWidth="1"/>
    <col min="10984" max="10984" width="4.140625" customWidth="1"/>
    <col min="10985" max="10985" width="11.5703125" customWidth="1"/>
    <col min="10986" max="10986" width="18.42578125" customWidth="1"/>
    <col min="10987" max="10987" width="18.7109375" customWidth="1"/>
    <col min="10988" max="10988" width="7.42578125" customWidth="1"/>
    <col min="10989" max="10989" width="13.5703125" customWidth="1"/>
    <col min="10990" max="10990" width="13.140625" customWidth="1"/>
    <col min="10992" max="10992" width="65.42578125" customWidth="1"/>
    <col min="11240" max="11240" width="4.140625" customWidth="1"/>
    <col min="11241" max="11241" width="11.5703125" customWidth="1"/>
    <col min="11242" max="11242" width="18.42578125" customWidth="1"/>
    <col min="11243" max="11243" width="18.7109375" customWidth="1"/>
    <col min="11244" max="11244" width="7.42578125" customWidth="1"/>
    <col min="11245" max="11245" width="13.5703125" customWidth="1"/>
    <col min="11246" max="11246" width="13.140625" customWidth="1"/>
    <col min="11248" max="11248" width="65.42578125" customWidth="1"/>
    <col min="11496" max="11496" width="4.140625" customWidth="1"/>
    <col min="11497" max="11497" width="11.5703125" customWidth="1"/>
    <col min="11498" max="11498" width="18.42578125" customWidth="1"/>
    <col min="11499" max="11499" width="18.7109375" customWidth="1"/>
    <col min="11500" max="11500" width="7.42578125" customWidth="1"/>
    <col min="11501" max="11501" width="13.5703125" customWidth="1"/>
    <col min="11502" max="11502" width="13.140625" customWidth="1"/>
    <col min="11504" max="11504" width="65.42578125" customWidth="1"/>
    <col min="11752" max="11752" width="4.140625" customWidth="1"/>
    <col min="11753" max="11753" width="11.5703125" customWidth="1"/>
    <col min="11754" max="11754" width="18.42578125" customWidth="1"/>
    <col min="11755" max="11755" width="18.7109375" customWidth="1"/>
    <col min="11756" max="11756" width="7.42578125" customWidth="1"/>
    <col min="11757" max="11757" width="13.5703125" customWidth="1"/>
    <col min="11758" max="11758" width="13.140625" customWidth="1"/>
    <col min="11760" max="11760" width="65.42578125" customWidth="1"/>
    <col min="12008" max="12008" width="4.140625" customWidth="1"/>
    <col min="12009" max="12009" width="11.5703125" customWidth="1"/>
    <col min="12010" max="12010" width="18.42578125" customWidth="1"/>
    <col min="12011" max="12011" width="18.7109375" customWidth="1"/>
    <col min="12012" max="12012" width="7.42578125" customWidth="1"/>
    <col min="12013" max="12013" width="13.5703125" customWidth="1"/>
    <col min="12014" max="12014" width="13.140625" customWidth="1"/>
    <col min="12016" max="12016" width="65.42578125" customWidth="1"/>
    <col min="12264" max="12264" width="4.140625" customWidth="1"/>
    <col min="12265" max="12265" width="11.5703125" customWidth="1"/>
    <col min="12266" max="12266" width="18.42578125" customWidth="1"/>
    <col min="12267" max="12267" width="18.7109375" customWidth="1"/>
    <col min="12268" max="12268" width="7.42578125" customWidth="1"/>
    <col min="12269" max="12269" width="13.5703125" customWidth="1"/>
    <col min="12270" max="12270" width="13.140625" customWidth="1"/>
    <col min="12272" max="12272" width="65.42578125" customWidth="1"/>
    <col min="12520" max="12520" width="4.140625" customWidth="1"/>
    <col min="12521" max="12521" width="11.5703125" customWidth="1"/>
    <col min="12522" max="12522" width="18.42578125" customWidth="1"/>
    <col min="12523" max="12523" width="18.7109375" customWidth="1"/>
    <col min="12524" max="12524" width="7.42578125" customWidth="1"/>
    <col min="12525" max="12525" width="13.5703125" customWidth="1"/>
    <col min="12526" max="12526" width="13.140625" customWidth="1"/>
    <col min="12528" max="12528" width="65.42578125" customWidth="1"/>
    <col min="12776" max="12776" width="4.140625" customWidth="1"/>
    <col min="12777" max="12777" width="11.5703125" customWidth="1"/>
    <col min="12778" max="12778" width="18.42578125" customWidth="1"/>
    <col min="12779" max="12779" width="18.7109375" customWidth="1"/>
    <col min="12780" max="12780" width="7.42578125" customWidth="1"/>
    <col min="12781" max="12781" width="13.5703125" customWidth="1"/>
    <col min="12782" max="12782" width="13.140625" customWidth="1"/>
    <col min="12784" max="12784" width="65.42578125" customWidth="1"/>
    <col min="13032" max="13032" width="4.140625" customWidth="1"/>
    <col min="13033" max="13033" width="11.5703125" customWidth="1"/>
    <col min="13034" max="13034" width="18.42578125" customWidth="1"/>
    <col min="13035" max="13035" width="18.7109375" customWidth="1"/>
    <col min="13036" max="13036" width="7.42578125" customWidth="1"/>
    <col min="13037" max="13037" width="13.5703125" customWidth="1"/>
    <col min="13038" max="13038" width="13.140625" customWidth="1"/>
    <col min="13040" max="13040" width="65.42578125" customWidth="1"/>
    <col min="13288" max="13288" width="4.140625" customWidth="1"/>
    <col min="13289" max="13289" width="11.5703125" customWidth="1"/>
    <col min="13290" max="13290" width="18.42578125" customWidth="1"/>
    <col min="13291" max="13291" width="18.7109375" customWidth="1"/>
    <col min="13292" max="13292" width="7.42578125" customWidth="1"/>
    <col min="13293" max="13293" width="13.5703125" customWidth="1"/>
    <col min="13294" max="13294" width="13.140625" customWidth="1"/>
    <col min="13296" max="13296" width="65.42578125" customWidth="1"/>
    <col min="13544" max="13544" width="4.140625" customWidth="1"/>
    <col min="13545" max="13545" width="11.5703125" customWidth="1"/>
    <col min="13546" max="13546" width="18.42578125" customWidth="1"/>
    <col min="13547" max="13547" width="18.7109375" customWidth="1"/>
    <col min="13548" max="13548" width="7.42578125" customWidth="1"/>
    <col min="13549" max="13549" width="13.5703125" customWidth="1"/>
    <col min="13550" max="13550" width="13.140625" customWidth="1"/>
    <col min="13552" max="13552" width="65.42578125" customWidth="1"/>
    <col min="13800" max="13800" width="4.140625" customWidth="1"/>
    <col min="13801" max="13801" width="11.5703125" customWidth="1"/>
    <col min="13802" max="13802" width="18.42578125" customWidth="1"/>
    <col min="13803" max="13803" width="18.7109375" customWidth="1"/>
    <col min="13804" max="13804" width="7.42578125" customWidth="1"/>
    <col min="13805" max="13805" width="13.5703125" customWidth="1"/>
    <col min="13806" max="13806" width="13.140625" customWidth="1"/>
    <col min="13808" max="13808" width="65.42578125" customWidth="1"/>
    <col min="14056" max="14056" width="4.140625" customWidth="1"/>
    <col min="14057" max="14057" width="11.5703125" customWidth="1"/>
    <col min="14058" max="14058" width="18.42578125" customWidth="1"/>
    <col min="14059" max="14059" width="18.7109375" customWidth="1"/>
    <col min="14060" max="14060" width="7.42578125" customWidth="1"/>
    <col min="14061" max="14061" width="13.5703125" customWidth="1"/>
    <col min="14062" max="14062" width="13.140625" customWidth="1"/>
    <col min="14064" max="14064" width="65.42578125" customWidth="1"/>
    <col min="14312" max="14312" width="4.140625" customWidth="1"/>
    <col min="14313" max="14313" width="11.5703125" customWidth="1"/>
    <col min="14314" max="14314" width="18.42578125" customWidth="1"/>
    <col min="14315" max="14315" width="18.7109375" customWidth="1"/>
    <col min="14316" max="14316" width="7.42578125" customWidth="1"/>
    <col min="14317" max="14317" width="13.5703125" customWidth="1"/>
    <col min="14318" max="14318" width="13.140625" customWidth="1"/>
    <col min="14320" max="14320" width="65.42578125" customWidth="1"/>
    <col min="14568" max="14568" width="4.140625" customWidth="1"/>
    <col min="14569" max="14569" width="11.5703125" customWidth="1"/>
    <col min="14570" max="14570" width="18.42578125" customWidth="1"/>
    <col min="14571" max="14571" width="18.7109375" customWidth="1"/>
    <col min="14572" max="14572" width="7.42578125" customWidth="1"/>
    <col min="14573" max="14573" width="13.5703125" customWidth="1"/>
    <col min="14574" max="14574" width="13.140625" customWidth="1"/>
    <col min="14576" max="14576" width="65.42578125" customWidth="1"/>
    <col min="14824" max="14824" width="4.140625" customWidth="1"/>
    <col min="14825" max="14825" width="11.5703125" customWidth="1"/>
    <col min="14826" max="14826" width="18.42578125" customWidth="1"/>
    <col min="14827" max="14827" width="18.7109375" customWidth="1"/>
    <col min="14828" max="14828" width="7.42578125" customWidth="1"/>
    <col min="14829" max="14829" width="13.5703125" customWidth="1"/>
    <col min="14830" max="14830" width="13.140625" customWidth="1"/>
    <col min="14832" max="14832" width="65.42578125" customWidth="1"/>
    <col min="15080" max="15080" width="4.140625" customWidth="1"/>
    <col min="15081" max="15081" width="11.5703125" customWidth="1"/>
    <col min="15082" max="15082" width="18.42578125" customWidth="1"/>
    <col min="15083" max="15083" width="18.7109375" customWidth="1"/>
    <col min="15084" max="15084" width="7.42578125" customWidth="1"/>
    <col min="15085" max="15085" width="13.5703125" customWidth="1"/>
    <col min="15086" max="15086" width="13.140625" customWidth="1"/>
    <col min="15088" max="15088" width="65.42578125" customWidth="1"/>
    <col min="15336" max="15336" width="4.140625" customWidth="1"/>
    <col min="15337" max="15337" width="11.5703125" customWidth="1"/>
    <col min="15338" max="15338" width="18.42578125" customWidth="1"/>
    <col min="15339" max="15339" width="18.7109375" customWidth="1"/>
    <col min="15340" max="15340" width="7.42578125" customWidth="1"/>
    <col min="15341" max="15341" width="13.5703125" customWidth="1"/>
    <col min="15342" max="15342" width="13.140625" customWidth="1"/>
    <col min="15344" max="15344" width="65.42578125" customWidth="1"/>
    <col min="15592" max="15592" width="4.140625" customWidth="1"/>
    <col min="15593" max="15593" width="11.5703125" customWidth="1"/>
    <col min="15594" max="15594" width="18.42578125" customWidth="1"/>
    <col min="15595" max="15595" width="18.7109375" customWidth="1"/>
    <col min="15596" max="15596" width="7.42578125" customWidth="1"/>
    <col min="15597" max="15597" width="13.5703125" customWidth="1"/>
    <col min="15598" max="15598" width="13.140625" customWidth="1"/>
    <col min="15600" max="15600" width="65.42578125" customWidth="1"/>
    <col min="15848" max="15848" width="4.140625" customWidth="1"/>
    <col min="15849" max="15849" width="11.5703125" customWidth="1"/>
    <col min="15850" max="15850" width="18.42578125" customWidth="1"/>
    <col min="15851" max="15851" width="18.7109375" customWidth="1"/>
    <col min="15852" max="15852" width="7.42578125" customWidth="1"/>
    <col min="15853" max="15853" width="13.5703125" customWidth="1"/>
    <col min="15854" max="15854" width="13.140625" customWidth="1"/>
    <col min="15856" max="15856" width="65.42578125" customWidth="1"/>
    <col min="16104" max="16104" width="4.140625" customWidth="1"/>
    <col min="16105" max="16105" width="11.5703125" customWidth="1"/>
    <col min="16106" max="16106" width="18.42578125" customWidth="1"/>
    <col min="16107" max="16107" width="18.7109375" customWidth="1"/>
    <col min="16108" max="16108" width="7.42578125" customWidth="1"/>
    <col min="16109" max="16109" width="13.5703125" customWidth="1"/>
    <col min="16110" max="16110" width="13.140625" customWidth="1"/>
    <col min="16112" max="16112" width="65.42578125" customWidth="1"/>
  </cols>
  <sheetData>
    <row r="1" spans="1:7" ht="29.25" customHeight="1" x14ac:dyDescent="0.25">
      <c r="A1" s="100" t="s">
        <v>92</v>
      </c>
      <c r="B1" s="100"/>
      <c r="C1" s="100"/>
      <c r="D1" s="100"/>
      <c r="E1" s="100"/>
      <c r="F1" s="100"/>
      <c r="G1" s="100"/>
    </row>
    <row r="3" spans="1:7" ht="30" x14ac:dyDescent="0.25">
      <c r="A3" s="101" t="s">
        <v>0</v>
      </c>
      <c r="B3" s="101"/>
      <c r="C3" s="1" t="s">
        <v>1</v>
      </c>
      <c r="D3" s="2" t="s">
        <v>2</v>
      </c>
      <c r="E3" s="2" t="s">
        <v>3</v>
      </c>
      <c r="F3" s="102" t="s">
        <v>4</v>
      </c>
      <c r="G3" s="103"/>
    </row>
    <row r="4" spans="1:7" x14ac:dyDescent="0.25">
      <c r="A4" s="104"/>
      <c r="B4" s="105"/>
      <c r="C4" s="4"/>
      <c r="D4" s="106"/>
      <c r="E4" s="106"/>
      <c r="F4" s="106"/>
      <c r="G4" s="5"/>
    </row>
    <row r="5" spans="1:7" x14ac:dyDescent="0.25">
      <c r="A5" s="111" t="s">
        <v>93</v>
      </c>
      <c r="B5" s="112"/>
      <c r="C5" s="115">
        <v>27</v>
      </c>
      <c r="D5" s="6" t="s">
        <v>5</v>
      </c>
      <c r="E5" s="82">
        <v>64</v>
      </c>
      <c r="F5" s="107">
        <v>824680</v>
      </c>
      <c r="G5" s="107"/>
    </row>
    <row r="6" spans="1:7" ht="15.75" thickBot="1" x14ac:dyDescent="0.3">
      <c r="A6" s="113"/>
      <c r="B6" s="114"/>
      <c r="C6" s="116"/>
      <c r="D6" s="7" t="s">
        <v>6</v>
      </c>
      <c r="E6" s="61">
        <v>11</v>
      </c>
      <c r="F6" s="108">
        <v>21414</v>
      </c>
      <c r="G6" s="108"/>
    </row>
    <row r="7" spans="1:7" ht="15.75" thickTop="1" x14ac:dyDescent="0.25">
      <c r="A7" s="109" t="s">
        <v>7</v>
      </c>
      <c r="B7" s="109"/>
      <c r="C7" s="109"/>
      <c r="D7" s="109"/>
      <c r="E7" s="83">
        <f>SUM(E5:E6)</f>
        <v>75</v>
      </c>
      <c r="F7" s="110">
        <f>SUM(F5:G6)</f>
        <v>846094</v>
      </c>
      <c r="G7" s="110"/>
    </row>
    <row r="8" spans="1:7" x14ac:dyDescent="0.25">
      <c r="B8" s="8"/>
      <c r="C8" s="8"/>
      <c r="D8" s="8"/>
      <c r="E8" s="9"/>
      <c r="F8" s="10"/>
    </row>
    <row r="9" spans="1:7" x14ac:dyDescent="0.25">
      <c r="B9" s="3" t="s">
        <v>8</v>
      </c>
    </row>
    <row r="10" spans="1:7" x14ac:dyDescent="0.25">
      <c r="B10" s="3"/>
    </row>
    <row r="11" spans="1:7" ht="75.75" thickBot="1" x14ac:dyDescent="0.3">
      <c r="A11" s="119" t="s">
        <v>9</v>
      </c>
      <c r="B11" s="120"/>
      <c r="C11" s="120"/>
      <c r="D11" s="120"/>
      <c r="E11" s="121"/>
      <c r="F11" s="11" t="s">
        <v>10</v>
      </c>
      <c r="G11" s="12" t="s">
        <v>11</v>
      </c>
    </row>
    <row r="12" spans="1:7" ht="15.75" thickTop="1" x14ac:dyDescent="0.25">
      <c r="A12" s="122" t="s">
        <v>65</v>
      </c>
      <c r="B12" s="122"/>
      <c r="C12" s="122"/>
      <c r="D12" s="122"/>
      <c r="E12" s="122"/>
      <c r="F12" s="55">
        <v>71</v>
      </c>
      <c r="G12" s="56">
        <f>(F12/213)</f>
        <v>0.33333333333333331</v>
      </c>
    </row>
    <row r="13" spans="1:7" x14ac:dyDescent="0.25">
      <c r="A13" s="123" t="s">
        <v>66</v>
      </c>
      <c r="B13" s="123"/>
      <c r="C13" s="123"/>
      <c r="D13" s="123"/>
      <c r="E13" s="123"/>
      <c r="F13" s="57">
        <v>71</v>
      </c>
      <c r="G13" s="56">
        <f>(F13/213)</f>
        <v>0.33333333333333331</v>
      </c>
    </row>
    <row r="14" spans="1:7" ht="15.75" thickBot="1" x14ac:dyDescent="0.3">
      <c r="A14" s="117" t="s">
        <v>67</v>
      </c>
      <c r="B14" s="117"/>
      <c r="C14" s="117"/>
      <c r="D14" s="117"/>
      <c r="E14" s="117"/>
      <c r="F14" s="57">
        <v>71</v>
      </c>
      <c r="G14" s="56">
        <f>(F14/213)</f>
        <v>0.33333333333333331</v>
      </c>
    </row>
    <row r="15" spans="1:7" ht="15.75" thickTop="1" x14ac:dyDescent="0.25">
      <c r="A15" s="14"/>
      <c r="B15" s="15"/>
      <c r="C15" s="15"/>
      <c r="D15" s="16"/>
      <c r="E15" s="15"/>
      <c r="F15" s="58" t="s">
        <v>12</v>
      </c>
      <c r="G15" s="59">
        <v>1</v>
      </c>
    </row>
    <row r="16" spans="1:7" x14ac:dyDescent="0.25">
      <c r="D16" s="9"/>
      <c r="F16" s="8"/>
      <c r="G16" s="17"/>
    </row>
    <row r="17" spans="1:7" x14ac:dyDescent="0.25">
      <c r="B17" s="3" t="s">
        <v>13</v>
      </c>
      <c r="D17" s="9"/>
      <c r="F17" s="8"/>
      <c r="G17" s="9"/>
    </row>
    <row r="18" spans="1:7" x14ac:dyDescent="0.25">
      <c r="D18" s="9"/>
      <c r="F18" s="8"/>
      <c r="G18" s="17"/>
    </row>
    <row r="19" spans="1:7" ht="53.25" customHeight="1" x14ac:dyDescent="0.25">
      <c r="A19" s="79" t="s">
        <v>14</v>
      </c>
      <c r="B19" s="118" t="s">
        <v>15</v>
      </c>
      <c r="C19" s="118"/>
      <c r="D19" s="118"/>
      <c r="E19" s="118"/>
      <c r="F19" s="88" t="s">
        <v>4</v>
      </c>
      <c r="G19" s="17"/>
    </row>
    <row r="20" spans="1:7" x14ac:dyDescent="0.25">
      <c r="A20" s="79" t="s">
        <v>16</v>
      </c>
      <c r="B20" s="89" t="s">
        <v>115</v>
      </c>
      <c r="C20" s="89"/>
      <c r="D20" s="89"/>
      <c r="E20" s="89"/>
      <c r="F20" s="75">
        <v>348642</v>
      </c>
      <c r="G20" s="73"/>
    </row>
    <row r="21" spans="1:7" x14ac:dyDescent="0.25">
      <c r="A21" s="79" t="s">
        <v>17</v>
      </c>
      <c r="B21" s="89" t="s">
        <v>118</v>
      </c>
      <c r="C21" s="89"/>
      <c r="D21" s="89"/>
      <c r="E21" s="89"/>
      <c r="F21" s="75">
        <v>103550</v>
      </c>
      <c r="G21" s="73"/>
    </row>
    <row r="22" spans="1:7" x14ac:dyDescent="0.25">
      <c r="A22" s="79" t="s">
        <v>18</v>
      </c>
      <c r="B22" s="89" t="s">
        <v>162</v>
      </c>
      <c r="C22" s="89"/>
      <c r="D22" s="89"/>
      <c r="E22" s="89"/>
      <c r="F22" s="75">
        <v>97207</v>
      </c>
      <c r="G22" s="73"/>
    </row>
    <row r="23" spans="1:7" x14ac:dyDescent="0.25">
      <c r="A23" s="79" t="s">
        <v>19</v>
      </c>
      <c r="B23" s="89" t="s">
        <v>89</v>
      </c>
      <c r="C23" s="89"/>
      <c r="D23" s="89"/>
      <c r="E23" s="89"/>
      <c r="F23" s="75">
        <v>54276</v>
      </c>
      <c r="G23" s="73"/>
    </row>
    <row r="24" spans="1:7" x14ac:dyDescent="0.25">
      <c r="A24" s="79" t="s">
        <v>20</v>
      </c>
      <c r="B24" s="89" t="s">
        <v>178</v>
      </c>
      <c r="C24" s="89"/>
      <c r="D24" s="89"/>
      <c r="E24" s="89"/>
      <c r="F24" s="75">
        <v>41999</v>
      </c>
      <c r="G24" s="73"/>
    </row>
    <row r="25" spans="1:7" x14ac:dyDescent="0.25">
      <c r="A25" s="79" t="s">
        <v>21</v>
      </c>
      <c r="B25" s="89" t="s">
        <v>116</v>
      </c>
      <c r="C25" s="89"/>
      <c r="D25" s="89"/>
      <c r="E25" s="89"/>
      <c r="F25" s="75">
        <v>37803</v>
      </c>
      <c r="G25" s="73"/>
    </row>
    <row r="26" spans="1:7" x14ac:dyDescent="0.25">
      <c r="A26" s="79" t="s">
        <v>22</v>
      </c>
      <c r="B26" s="89" t="s">
        <v>216</v>
      </c>
      <c r="C26" s="89"/>
      <c r="D26" s="89"/>
      <c r="E26" s="89"/>
      <c r="F26" s="75">
        <v>27441</v>
      </c>
      <c r="G26" s="73"/>
    </row>
    <row r="27" spans="1:7" x14ac:dyDescent="0.25">
      <c r="A27" s="79" t="s">
        <v>23</v>
      </c>
      <c r="B27" s="89" t="s">
        <v>91</v>
      </c>
      <c r="C27" s="89"/>
      <c r="D27" s="89"/>
      <c r="E27" s="89"/>
      <c r="F27" s="75">
        <v>27172</v>
      </c>
      <c r="G27" s="73"/>
    </row>
    <row r="28" spans="1:7" x14ac:dyDescent="0.25">
      <c r="A28" s="79" t="s">
        <v>24</v>
      </c>
      <c r="B28" s="89" t="s">
        <v>167</v>
      </c>
      <c r="C28" s="89"/>
      <c r="D28" s="89"/>
      <c r="E28" s="89"/>
      <c r="F28" s="50">
        <v>14692</v>
      </c>
      <c r="G28" s="73"/>
    </row>
    <row r="29" spans="1:7" x14ac:dyDescent="0.25">
      <c r="A29" s="79" t="s">
        <v>25</v>
      </c>
      <c r="B29" s="89" t="s">
        <v>133</v>
      </c>
      <c r="C29" s="89"/>
      <c r="D29" s="89"/>
      <c r="E29" s="89"/>
      <c r="F29" s="75">
        <v>11998</v>
      </c>
      <c r="G29" s="73"/>
    </row>
    <row r="30" spans="1:7" x14ac:dyDescent="0.25">
      <c r="A30" s="79" t="s">
        <v>26</v>
      </c>
      <c r="B30" s="89" t="s">
        <v>158</v>
      </c>
      <c r="C30" s="89"/>
      <c r="D30" s="89"/>
      <c r="E30" s="89"/>
      <c r="F30" s="75">
        <v>8646</v>
      </c>
      <c r="G30" s="73"/>
    </row>
    <row r="31" spans="1:7" x14ac:dyDescent="0.25">
      <c r="A31" s="79" t="s">
        <v>229</v>
      </c>
      <c r="B31" s="89" t="s">
        <v>210</v>
      </c>
      <c r="C31" s="89"/>
      <c r="D31" s="89"/>
      <c r="E31" s="89"/>
      <c r="F31" s="75">
        <v>7980</v>
      </c>
      <c r="G31" s="73"/>
    </row>
    <row r="32" spans="1:7" x14ac:dyDescent="0.25">
      <c r="A32" s="79" t="s">
        <v>230</v>
      </c>
      <c r="B32" s="89" t="s">
        <v>207</v>
      </c>
      <c r="C32" s="89"/>
      <c r="D32" s="89"/>
      <c r="E32" s="89"/>
      <c r="F32" s="75">
        <v>7069</v>
      </c>
      <c r="G32" s="73"/>
    </row>
    <row r="33" spans="1:7" x14ac:dyDescent="0.25">
      <c r="A33" s="79" t="s">
        <v>231</v>
      </c>
      <c r="B33" s="89" t="s">
        <v>134</v>
      </c>
      <c r="C33" s="89"/>
      <c r="D33" s="89"/>
      <c r="E33" s="89"/>
      <c r="F33" s="75">
        <v>6580</v>
      </c>
      <c r="G33" s="73"/>
    </row>
    <row r="34" spans="1:7" x14ac:dyDescent="0.25">
      <c r="A34" s="79" t="s">
        <v>232</v>
      </c>
      <c r="B34" s="89" t="s">
        <v>132</v>
      </c>
      <c r="C34" s="89"/>
      <c r="D34" s="89"/>
      <c r="E34" s="89"/>
      <c r="F34" s="75">
        <v>5959</v>
      </c>
      <c r="G34" s="73"/>
    </row>
    <row r="35" spans="1:7" x14ac:dyDescent="0.25">
      <c r="A35" s="79" t="s">
        <v>233</v>
      </c>
      <c r="B35" s="89" t="s">
        <v>169</v>
      </c>
      <c r="C35" s="89"/>
      <c r="D35" s="89"/>
      <c r="E35" s="89"/>
      <c r="F35" s="75">
        <v>5353</v>
      </c>
      <c r="G35" s="73"/>
    </row>
    <row r="36" spans="1:7" x14ac:dyDescent="0.25">
      <c r="A36" s="79" t="s">
        <v>234</v>
      </c>
      <c r="B36" s="89" t="s">
        <v>220</v>
      </c>
      <c r="C36" s="89"/>
      <c r="D36" s="89"/>
      <c r="E36" s="89"/>
      <c r="F36" s="75">
        <v>5033</v>
      </c>
      <c r="G36" s="73"/>
    </row>
    <row r="37" spans="1:7" x14ac:dyDescent="0.25">
      <c r="A37" s="79" t="s">
        <v>235</v>
      </c>
      <c r="B37" s="89" t="s">
        <v>211</v>
      </c>
      <c r="C37" s="89"/>
      <c r="D37" s="89"/>
      <c r="E37" s="89"/>
      <c r="F37" s="75">
        <v>5000</v>
      </c>
      <c r="G37" s="73"/>
    </row>
    <row r="38" spans="1:7" x14ac:dyDescent="0.25">
      <c r="A38" s="79" t="s">
        <v>236</v>
      </c>
      <c r="B38" s="89" t="s">
        <v>206</v>
      </c>
      <c r="C38" s="89"/>
      <c r="D38" s="89"/>
      <c r="E38" s="89"/>
      <c r="F38" s="75">
        <v>3858</v>
      </c>
      <c r="G38" s="73"/>
    </row>
    <row r="39" spans="1:7" x14ac:dyDescent="0.25">
      <c r="A39" s="79" t="s">
        <v>237</v>
      </c>
      <c r="B39" s="89" t="s">
        <v>170</v>
      </c>
      <c r="C39" s="89"/>
      <c r="D39" s="89"/>
      <c r="E39" s="89"/>
      <c r="F39" s="75">
        <v>3394</v>
      </c>
      <c r="G39" s="73"/>
    </row>
    <row r="40" spans="1:7" x14ac:dyDescent="0.25">
      <c r="A40" s="79" t="s">
        <v>238</v>
      </c>
      <c r="B40" s="89" t="s">
        <v>219</v>
      </c>
      <c r="C40" s="89"/>
      <c r="D40" s="89"/>
      <c r="E40" s="89"/>
      <c r="F40" s="75">
        <v>3564</v>
      </c>
      <c r="G40" s="73"/>
    </row>
    <row r="41" spans="1:7" x14ac:dyDescent="0.25">
      <c r="A41" s="79" t="s">
        <v>239</v>
      </c>
      <c r="B41" s="89" t="s">
        <v>135</v>
      </c>
      <c r="C41" s="89"/>
      <c r="D41" s="89"/>
      <c r="E41" s="89"/>
      <c r="F41" s="75">
        <v>2720</v>
      </c>
      <c r="G41" s="73"/>
    </row>
    <row r="42" spans="1:7" x14ac:dyDescent="0.25">
      <c r="A42" s="79" t="s">
        <v>240</v>
      </c>
      <c r="B42" s="89" t="s">
        <v>208</v>
      </c>
      <c r="C42" s="89"/>
      <c r="D42" s="89"/>
      <c r="E42" s="89"/>
      <c r="F42" s="75">
        <v>2512</v>
      </c>
      <c r="G42" s="73"/>
    </row>
    <row r="43" spans="1:7" x14ac:dyDescent="0.25">
      <c r="A43" s="79" t="s">
        <v>241</v>
      </c>
      <c r="B43" s="89" t="s">
        <v>160</v>
      </c>
      <c r="C43" s="89"/>
      <c r="D43" s="89"/>
      <c r="E43" s="89"/>
      <c r="F43" s="75">
        <v>2353</v>
      </c>
      <c r="G43" s="73"/>
    </row>
    <row r="44" spans="1:7" x14ac:dyDescent="0.25">
      <c r="A44" s="79" t="s">
        <v>242</v>
      </c>
      <c r="B44" s="89" t="s">
        <v>215</v>
      </c>
      <c r="C44" s="89"/>
      <c r="D44" s="89"/>
      <c r="E44" s="89"/>
      <c r="F44" s="50">
        <v>2005</v>
      </c>
      <c r="G44" s="73"/>
    </row>
    <row r="45" spans="1:7" x14ac:dyDescent="0.25">
      <c r="A45" s="79" t="s">
        <v>243</v>
      </c>
      <c r="B45" s="89" t="s">
        <v>164</v>
      </c>
      <c r="C45" s="89"/>
      <c r="D45" s="89"/>
      <c r="E45" s="89"/>
      <c r="F45" s="50">
        <v>1548</v>
      </c>
      <c r="G45" s="73"/>
    </row>
    <row r="46" spans="1:7" x14ac:dyDescent="0.25">
      <c r="A46" s="79" t="s">
        <v>244</v>
      </c>
      <c r="B46" s="89" t="s">
        <v>171</v>
      </c>
      <c r="C46" s="89"/>
      <c r="D46" s="89"/>
      <c r="E46" s="89"/>
      <c r="F46" s="75">
        <v>1449</v>
      </c>
      <c r="G46" s="73"/>
    </row>
    <row r="47" spans="1:7" x14ac:dyDescent="0.25">
      <c r="A47" s="79" t="s">
        <v>245</v>
      </c>
      <c r="B47" s="89" t="s">
        <v>137</v>
      </c>
      <c r="C47" s="89"/>
      <c r="D47" s="89"/>
      <c r="E47" s="89"/>
      <c r="F47" s="75">
        <v>1435</v>
      </c>
      <c r="G47" s="73"/>
    </row>
    <row r="48" spans="1:7" x14ac:dyDescent="0.25">
      <c r="A48" s="79" t="s">
        <v>246</v>
      </c>
      <c r="B48" s="89" t="s">
        <v>159</v>
      </c>
      <c r="C48" s="89"/>
      <c r="D48" s="89"/>
      <c r="E48" s="89"/>
      <c r="F48" s="75">
        <v>1036</v>
      </c>
      <c r="G48" s="73"/>
    </row>
    <row r="49" spans="1:7" x14ac:dyDescent="0.25">
      <c r="A49" s="79" t="s">
        <v>247</v>
      </c>
      <c r="B49" s="89" t="s">
        <v>138</v>
      </c>
      <c r="C49" s="89"/>
      <c r="D49" s="89"/>
      <c r="E49" s="89"/>
      <c r="F49" s="75">
        <v>888</v>
      </c>
      <c r="G49" s="73"/>
    </row>
    <row r="50" spans="1:7" x14ac:dyDescent="0.25">
      <c r="A50" s="79" t="s">
        <v>248</v>
      </c>
      <c r="B50" s="89" t="s">
        <v>172</v>
      </c>
      <c r="C50" s="89"/>
      <c r="D50" s="89"/>
      <c r="E50" s="89"/>
      <c r="F50" s="50">
        <v>880</v>
      </c>
      <c r="G50" s="73"/>
    </row>
    <row r="51" spans="1:7" x14ac:dyDescent="0.25">
      <c r="A51" s="79" t="s">
        <v>249</v>
      </c>
      <c r="B51" s="89" t="s">
        <v>131</v>
      </c>
      <c r="C51" s="89"/>
      <c r="D51" s="89"/>
      <c r="E51" s="89"/>
      <c r="F51" s="80">
        <v>750</v>
      </c>
      <c r="G51" s="73"/>
    </row>
    <row r="52" spans="1:7" x14ac:dyDescent="0.25">
      <c r="A52" s="79" t="s">
        <v>250</v>
      </c>
      <c r="B52" s="89" t="s">
        <v>227</v>
      </c>
      <c r="C52" s="89"/>
      <c r="D52" s="89"/>
      <c r="E52" s="89"/>
      <c r="F52" s="75">
        <v>716</v>
      </c>
      <c r="G52" s="73"/>
    </row>
    <row r="53" spans="1:7" x14ac:dyDescent="0.25">
      <c r="A53" s="79" t="s">
        <v>251</v>
      </c>
      <c r="B53" s="89" t="s">
        <v>173</v>
      </c>
      <c r="C53" s="89"/>
      <c r="D53" s="89"/>
      <c r="E53" s="89"/>
      <c r="F53" s="75">
        <v>327</v>
      </c>
      <c r="G53" s="73"/>
    </row>
    <row r="54" spans="1:7" x14ac:dyDescent="0.25">
      <c r="A54" s="79" t="s">
        <v>252</v>
      </c>
      <c r="B54" s="89" t="s">
        <v>213</v>
      </c>
      <c r="C54" s="89"/>
      <c r="D54" s="89"/>
      <c r="E54" s="89"/>
      <c r="F54" s="75">
        <v>259</v>
      </c>
      <c r="G54" s="73"/>
    </row>
    <row r="55" spans="1:7" x14ac:dyDescent="0.25">
      <c r="A55" s="85"/>
      <c r="B55" s="86"/>
      <c r="C55" s="86"/>
      <c r="D55" s="86"/>
      <c r="E55" s="86"/>
      <c r="F55" s="87"/>
      <c r="G55" s="73"/>
    </row>
    <row r="56" spans="1:7" x14ac:dyDescent="0.25">
      <c r="F56" s="49"/>
    </row>
    <row r="57" spans="1:7" ht="25.5" customHeight="1" x14ac:dyDescent="0.25">
      <c r="A57" s="99" t="s">
        <v>68</v>
      </c>
      <c r="B57" s="99"/>
      <c r="C57" s="99"/>
      <c r="D57" s="99"/>
      <c r="E57" s="99"/>
      <c r="F57" s="99"/>
      <c r="G57" s="99"/>
    </row>
    <row r="58" spans="1:7" ht="25.5" customHeight="1" x14ac:dyDescent="0.25">
      <c r="A58" s="78"/>
      <c r="B58" s="78"/>
      <c r="C58" s="78"/>
      <c r="D58" s="78"/>
      <c r="E58" s="78"/>
      <c r="F58" s="78"/>
      <c r="G58" s="78"/>
    </row>
    <row r="59" spans="1:7" ht="20.25" customHeight="1" x14ac:dyDescent="0.25">
      <c r="A59" s="99" t="s">
        <v>44</v>
      </c>
      <c r="B59" s="99"/>
      <c r="C59" s="99"/>
      <c r="D59" s="99"/>
      <c r="E59" s="99"/>
      <c r="F59" s="99"/>
      <c r="G59" s="99"/>
    </row>
    <row r="60" spans="1:7" ht="12.75" customHeight="1" x14ac:dyDescent="0.25">
      <c r="A60" s="41">
        <v>1</v>
      </c>
      <c r="B60" s="90" t="s">
        <v>96</v>
      </c>
      <c r="C60" s="91"/>
      <c r="D60" s="92"/>
    </row>
    <row r="61" spans="1:7" ht="15" customHeight="1" x14ac:dyDescent="0.25">
      <c r="A61" s="41">
        <v>2</v>
      </c>
      <c r="B61" s="90" t="s">
        <v>97</v>
      </c>
      <c r="C61" s="91"/>
      <c r="D61" s="92"/>
    </row>
    <row r="62" spans="1:7" ht="15" customHeight="1" x14ac:dyDescent="0.25">
      <c r="A62" s="41">
        <v>3</v>
      </c>
      <c r="B62" s="90" t="s">
        <v>98</v>
      </c>
      <c r="C62" s="91"/>
      <c r="D62" s="92"/>
    </row>
    <row r="63" spans="1:7" ht="14.25" customHeight="1" x14ac:dyDescent="0.25">
      <c r="A63" s="41">
        <v>4</v>
      </c>
      <c r="B63" s="90" t="s">
        <v>99</v>
      </c>
      <c r="C63" s="91"/>
      <c r="D63" s="92"/>
    </row>
    <row r="64" spans="1:7" x14ac:dyDescent="0.25">
      <c r="A64" s="41">
        <v>5</v>
      </c>
      <c r="B64" s="90" t="s">
        <v>100</v>
      </c>
      <c r="C64" s="91"/>
      <c r="D64" s="92"/>
    </row>
    <row r="65" spans="1:4" ht="15" customHeight="1" x14ac:dyDescent="0.25">
      <c r="A65" s="41">
        <v>6</v>
      </c>
      <c r="B65" s="90" t="s">
        <v>101</v>
      </c>
      <c r="C65" s="91"/>
      <c r="D65" s="92"/>
    </row>
    <row r="66" spans="1:4" x14ac:dyDescent="0.25">
      <c r="A66" s="41">
        <v>7</v>
      </c>
      <c r="B66" s="90" t="s">
        <v>102</v>
      </c>
      <c r="C66" s="91"/>
      <c r="D66" s="92"/>
    </row>
    <row r="67" spans="1:4" x14ac:dyDescent="0.25">
      <c r="A67" s="41">
        <v>8</v>
      </c>
      <c r="B67" s="90" t="s">
        <v>103</v>
      </c>
      <c r="C67" s="91"/>
      <c r="D67" s="92"/>
    </row>
    <row r="68" spans="1:4" ht="15" customHeight="1" x14ac:dyDescent="0.25">
      <c r="A68" s="41">
        <v>9</v>
      </c>
      <c r="B68" s="90" t="s">
        <v>104</v>
      </c>
      <c r="C68" s="91"/>
      <c r="D68" s="92"/>
    </row>
    <row r="69" spans="1:4" x14ac:dyDescent="0.25">
      <c r="A69" s="41">
        <v>10</v>
      </c>
      <c r="B69" s="90" t="s">
        <v>105</v>
      </c>
      <c r="C69" s="91"/>
      <c r="D69" s="92"/>
    </row>
    <row r="70" spans="1:4" x14ac:dyDescent="0.25">
      <c r="A70" s="41">
        <v>11</v>
      </c>
      <c r="B70" s="90" t="s">
        <v>106</v>
      </c>
      <c r="C70" s="91"/>
      <c r="D70" s="92"/>
    </row>
    <row r="71" spans="1:4" x14ac:dyDescent="0.25">
      <c r="A71" s="41">
        <v>12</v>
      </c>
      <c r="B71" s="90" t="s">
        <v>107</v>
      </c>
      <c r="C71" s="91"/>
      <c r="D71" s="92"/>
    </row>
    <row r="72" spans="1:4" x14ac:dyDescent="0.25">
      <c r="A72" s="41">
        <v>13</v>
      </c>
      <c r="B72" s="90" t="s">
        <v>108</v>
      </c>
      <c r="C72" s="91"/>
      <c r="D72" s="92"/>
    </row>
    <row r="73" spans="1:4" x14ac:dyDescent="0.25">
      <c r="A73" s="41">
        <v>14</v>
      </c>
      <c r="B73" s="90" t="s">
        <v>109</v>
      </c>
      <c r="C73" s="91"/>
      <c r="D73" s="92"/>
    </row>
    <row r="74" spans="1:4" ht="15" customHeight="1" x14ac:dyDescent="0.25">
      <c r="A74" s="41">
        <v>15</v>
      </c>
      <c r="B74" s="90" t="s">
        <v>110</v>
      </c>
      <c r="C74" s="91"/>
      <c r="D74" s="92"/>
    </row>
    <row r="75" spans="1:4" ht="15" customHeight="1" x14ac:dyDescent="0.25">
      <c r="A75" s="41">
        <v>16</v>
      </c>
      <c r="B75" s="90" t="s">
        <v>111</v>
      </c>
      <c r="C75" s="91"/>
      <c r="D75" s="92"/>
    </row>
    <row r="76" spans="1:4" x14ac:dyDescent="0.25">
      <c r="A76" s="41">
        <v>17</v>
      </c>
      <c r="B76" s="90" t="s">
        <v>112</v>
      </c>
      <c r="C76" s="91"/>
      <c r="D76" s="92"/>
    </row>
    <row r="77" spans="1:4" x14ac:dyDescent="0.25">
      <c r="A77" s="41">
        <v>18</v>
      </c>
      <c r="B77" s="90" t="s">
        <v>113</v>
      </c>
      <c r="C77" s="91"/>
      <c r="D77" s="92"/>
    </row>
    <row r="78" spans="1:4" x14ac:dyDescent="0.25">
      <c r="A78" s="41">
        <v>19</v>
      </c>
      <c r="B78" s="96" t="s">
        <v>175</v>
      </c>
      <c r="C78" s="97"/>
      <c r="D78" s="98"/>
    </row>
    <row r="79" spans="1:4" x14ac:dyDescent="0.25">
      <c r="A79" s="41">
        <v>20</v>
      </c>
      <c r="B79" s="96" t="s">
        <v>176</v>
      </c>
      <c r="C79" s="97"/>
      <c r="D79" s="98"/>
    </row>
    <row r="80" spans="1:4" x14ac:dyDescent="0.25">
      <c r="A80" s="41">
        <v>21</v>
      </c>
      <c r="B80" s="96" t="s">
        <v>179</v>
      </c>
      <c r="C80" s="97"/>
      <c r="D80" s="98"/>
    </row>
    <row r="81" spans="1:4" x14ac:dyDescent="0.25">
      <c r="A81" s="41">
        <v>22</v>
      </c>
      <c r="B81" s="93" t="s">
        <v>181</v>
      </c>
      <c r="C81" s="94"/>
      <c r="D81" s="95"/>
    </row>
    <row r="82" spans="1:4" x14ac:dyDescent="0.25">
      <c r="A82" s="41">
        <v>23</v>
      </c>
      <c r="B82" s="93" t="s">
        <v>182</v>
      </c>
      <c r="C82" s="94"/>
      <c r="D82" s="95"/>
    </row>
    <row r="83" spans="1:4" x14ac:dyDescent="0.25">
      <c r="A83" s="41">
        <v>24</v>
      </c>
      <c r="B83" s="93" t="s">
        <v>183</v>
      </c>
      <c r="C83" s="94"/>
      <c r="D83" s="95"/>
    </row>
    <row r="84" spans="1:4" x14ac:dyDescent="0.25">
      <c r="A84" s="41">
        <v>25</v>
      </c>
      <c r="B84" s="84" t="s">
        <v>184</v>
      </c>
      <c r="C84" s="84"/>
      <c r="D84" s="84"/>
    </row>
    <row r="85" spans="1:4" ht="15" customHeight="1" x14ac:dyDescent="0.25">
      <c r="A85" s="41">
        <v>26</v>
      </c>
      <c r="B85" s="90" t="s">
        <v>185</v>
      </c>
      <c r="C85" s="91"/>
      <c r="D85" s="92"/>
    </row>
    <row r="86" spans="1:4" ht="15" customHeight="1" x14ac:dyDescent="0.25">
      <c r="A86" s="41">
        <v>27</v>
      </c>
      <c r="B86" s="90" t="s">
        <v>186</v>
      </c>
      <c r="C86" s="91"/>
      <c r="D86" s="92"/>
    </row>
  </sheetData>
  <mergeCells count="79">
    <mergeCell ref="A14:E14"/>
    <mergeCell ref="B19:E19"/>
    <mergeCell ref="A11:E11"/>
    <mergeCell ref="A12:E12"/>
    <mergeCell ref="A13:E13"/>
    <mergeCell ref="F5:G5"/>
    <mergeCell ref="F6:G6"/>
    <mergeCell ref="A7:D7"/>
    <mergeCell ref="F7:G7"/>
    <mergeCell ref="A5:B6"/>
    <mergeCell ref="C5:C6"/>
    <mergeCell ref="A1:G1"/>
    <mergeCell ref="A3:B3"/>
    <mergeCell ref="F3:G3"/>
    <mergeCell ref="A4:B4"/>
    <mergeCell ref="D4:F4"/>
    <mergeCell ref="B44:E44"/>
    <mergeCell ref="B63:D63"/>
    <mergeCell ref="B27:E27"/>
    <mergeCell ref="B23:E23"/>
    <mergeCell ref="B61:D61"/>
    <mergeCell ref="B32:E32"/>
    <mergeCell ref="B33:E33"/>
    <mergeCell ref="A59:G59"/>
    <mergeCell ref="A57:G57"/>
    <mergeCell ref="B62:D62"/>
    <mergeCell ref="B31:E31"/>
    <mergeCell ref="B34:E34"/>
    <mergeCell ref="B35:E35"/>
    <mergeCell ref="B30:E30"/>
    <mergeCell ref="B60:D60"/>
    <mergeCell ref="B39:E39"/>
    <mergeCell ref="B40:E40"/>
    <mergeCell ref="B41:E41"/>
    <mergeCell ref="B42:E42"/>
    <mergeCell ref="B43:E43"/>
    <mergeCell ref="B75:D75"/>
    <mergeCell ref="B74:D74"/>
    <mergeCell ref="B76:D76"/>
    <mergeCell ref="B85:D85"/>
    <mergeCell ref="B86:D86"/>
    <mergeCell ref="B81:D81"/>
    <mergeCell ref="B82:D82"/>
    <mergeCell ref="B83:D83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B20:E20"/>
    <mergeCell ref="B21:E21"/>
    <mergeCell ref="B24:E24"/>
    <mergeCell ref="B25:E25"/>
    <mergeCell ref="B26:E26"/>
    <mergeCell ref="B22:E22"/>
    <mergeCell ref="B28:E28"/>
    <mergeCell ref="B29:E29"/>
    <mergeCell ref="B36:E36"/>
    <mergeCell ref="B37:E37"/>
    <mergeCell ref="B38:E38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workbookViewId="0">
      <selection activeCell="F24" sqref="F24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60</v>
      </c>
    </row>
    <row r="3" spans="1:7" ht="45.75" thickBot="1" x14ac:dyDescent="0.3">
      <c r="A3" s="18"/>
      <c r="B3" s="18"/>
      <c r="C3" s="19" t="s">
        <v>2</v>
      </c>
      <c r="D3" s="20" t="s">
        <v>27</v>
      </c>
      <c r="E3" s="20" t="s">
        <v>28</v>
      </c>
      <c r="F3" s="20" t="s">
        <v>29</v>
      </c>
      <c r="G3" s="19" t="s">
        <v>28</v>
      </c>
    </row>
    <row r="4" spans="1:7" x14ac:dyDescent="0.25">
      <c r="A4" s="124" t="s">
        <v>94</v>
      </c>
      <c r="B4" s="128" t="s">
        <v>61</v>
      </c>
      <c r="C4" s="21" t="s">
        <v>6</v>
      </c>
      <c r="D4" s="66">
        <f>1+1</f>
        <v>2</v>
      </c>
      <c r="E4" s="68">
        <f>D4/D6</f>
        <v>6.0606060606060608E-2</v>
      </c>
      <c r="F4" s="63">
        <f>24270+36370</f>
        <v>60640</v>
      </c>
      <c r="G4" s="69">
        <f>F4/F6</f>
        <v>0.10618384303562517</v>
      </c>
    </row>
    <row r="5" spans="1:7" ht="15.75" thickBot="1" x14ac:dyDescent="0.3">
      <c r="A5" s="125"/>
      <c r="B5" s="129"/>
      <c r="C5" s="7" t="s">
        <v>5</v>
      </c>
      <c r="D5" s="54">
        <v>31</v>
      </c>
      <c r="E5" s="71">
        <f>D5/D6</f>
        <v>0.93939393939393945</v>
      </c>
      <c r="F5" s="61">
        <v>510445</v>
      </c>
      <c r="G5" s="70">
        <f>F5/F6</f>
        <v>0.89381615696437478</v>
      </c>
    </row>
    <row r="6" spans="1:7" ht="15.75" thickTop="1" x14ac:dyDescent="0.25">
      <c r="A6" s="125"/>
      <c r="B6" s="129"/>
      <c r="C6" s="22" t="s">
        <v>12</v>
      </c>
      <c r="D6" s="23">
        <f>D5+D4</f>
        <v>33</v>
      </c>
      <c r="E6" s="52">
        <f>D6/D10</f>
        <v>0.30555555555555558</v>
      </c>
      <c r="F6" s="24">
        <f>SUM(F4:F5)</f>
        <v>571085</v>
      </c>
      <c r="G6" s="52">
        <f>F6/F10</f>
        <v>0.40297308949681021</v>
      </c>
    </row>
    <row r="7" spans="1:7" x14ac:dyDescent="0.25">
      <c r="A7" s="126"/>
      <c r="B7" s="130" t="s">
        <v>45</v>
      </c>
      <c r="C7" s="25" t="s">
        <v>6</v>
      </c>
      <c r="D7" s="25">
        <f>'2020_3_cet'!E6</f>
        <v>11</v>
      </c>
      <c r="E7" s="67">
        <f>D7/D9</f>
        <v>0.14666666666666667</v>
      </c>
      <c r="F7" s="50">
        <f>'2020_3_cet'!F6:G6</f>
        <v>21414</v>
      </c>
      <c r="G7" s="26">
        <f>F7/F9</f>
        <v>2.530924459929984E-2</v>
      </c>
    </row>
    <row r="8" spans="1:7" ht="15.75" thickBot="1" x14ac:dyDescent="0.3">
      <c r="A8" s="126"/>
      <c r="B8" s="131"/>
      <c r="C8" s="27" t="s">
        <v>5</v>
      </c>
      <c r="D8" s="28">
        <f>'2020_3_cet'!E5</f>
        <v>64</v>
      </c>
      <c r="E8" s="29">
        <f>D8/D9</f>
        <v>0.85333333333333339</v>
      </c>
      <c r="F8" s="30">
        <f>'2020_3_cet'!F5:G5</f>
        <v>824680</v>
      </c>
      <c r="G8" s="29">
        <f>F8/F9</f>
        <v>0.97469075540070016</v>
      </c>
    </row>
    <row r="9" spans="1:7" ht="16.5" thickTop="1" thickBot="1" x14ac:dyDescent="0.3">
      <c r="A9" s="127"/>
      <c r="B9" s="132"/>
      <c r="C9" s="31" t="s">
        <v>12</v>
      </c>
      <c r="D9" s="32">
        <f>D7+D8</f>
        <v>75</v>
      </c>
      <c r="E9" s="33">
        <f>D9/D10</f>
        <v>0.69444444444444442</v>
      </c>
      <c r="F9" s="34">
        <f>F7+F8</f>
        <v>846094</v>
      </c>
      <c r="G9" s="33">
        <f>F9/F10</f>
        <v>0.59702691050318979</v>
      </c>
    </row>
    <row r="10" spans="1:7" ht="15.75" thickTop="1" x14ac:dyDescent="0.25">
      <c r="A10" s="35"/>
      <c r="B10" s="36" t="s">
        <v>30</v>
      </c>
      <c r="C10" s="35"/>
      <c r="D10" s="35">
        <f>D6+D9</f>
        <v>108</v>
      </c>
      <c r="E10" s="37">
        <v>1</v>
      </c>
      <c r="F10" s="38">
        <f>F9+F6</f>
        <v>1417179</v>
      </c>
      <c r="G10" s="37">
        <v>1</v>
      </c>
    </row>
    <row r="11" spans="1:7" x14ac:dyDescent="0.25">
      <c r="A11" t="s">
        <v>31</v>
      </c>
    </row>
    <row r="13" spans="1:7" ht="40.5" customHeight="1" x14ac:dyDescent="0.25">
      <c r="A13" s="25"/>
      <c r="B13" s="133" t="s">
        <v>46</v>
      </c>
      <c r="C13" s="133"/>
      <c r="D13" s="133"/>
      <c r="E13" s="134" t="s">
        <v>62</v>
      </c>
      <c r="F13" s="134"/>
    </row>
    <row r="14" spans="1:7" ht="45.75" thickBot="1" x14ac:dyDescent="0.3">
      <c r="A14" s="18"/>
      <c r="B14" s="39" t="s">
        <v>32</v>
      </c>
      <c r="C14" s="20" t="s">
        <v>3</v>
      </c>
      <c r="D14" s="20" t="s">
        <v>29</v>
      </c>
      <c r="E14" s="20" t="s">
        <v>73</v>
      </c>
      <c r="F14" s="20" t="s">
        <v>29</v>
      </c>
    </row>
    <row r="15" spans="1:7" x14ac:dyDescent="0.25">
      <c r="A15" s="40" t="s">
        <v>95</v>
      </c>
      <c r="B15" s="62">
        <v>22</v>
      </c>
      <c r="C15" s="41">
        <v>56</v>
      </c>
      <c r="D15" s="63">
        <v>549731</v>
      </c>
      <c r="E15" s="64">
        <v>32</v>
      </c>
      <c r="F15" s="65">
        <v>534684</v>
      </c>
    </row>
    <row r="16" spans="1:7" ht="15.75" thickBot="1" x14ac:dyDescent="0.3">
      <c r="A16" s="42" t="s">
        <v>94</v>
      </c>
      <c r="B16" s="60">
        <v>27</v>
      </c>
      <c r="C16" s="54">
        <v>75</v>
      </c>
      <c r="D16" s="61">
        <v>846094</v>
      </c>
      <c r="E16" s="54">
        <v>33</v>
      </c>
      <c r="F16" s="61">
        <v>571085</v>
      </c>
    </row>
    <row r="17" spans="1:8" ht="27" thickTop="1" x14ac:dyDescent="0.25">
      <c r="A17" s="43" t="s">
        <v>33</v>
      </c>
      <c r="B17" s="44">
        <f>(B16-B15)/B15</f>
        <v>0.22727272727272727</v>
      </c>
      <c r="C17" s="44">
        <f>(C16-C15)/C15</f>
        <v>0.3392857142857143</v>
      </c>
      <c r="D17" s="44">
        <f>(D16-D15)/D15</f>
        <v>0.53910548977590855</v>
      </c>
      <c r="E17" s="44">
        <f>(E16-E15)/E15</f>
        <v>3.125E-2</v>
      </c>
      <c r="F17" s="45">
        <f>(F16-F15)/F15</f>
        <v>6.8079463758032782E-2</v>
      </c>
    </row>
    <row r="19" spans="1:8" x14ac:dyDescent="0.25">
      <c r="A19" s="99" t="s">
        <v>31</v>
      </c>
      <c r="B19" s="99"/>
      <c r="C19" s="99"/>
      <c r="D19" s="99"/>
      <c r="E19" s="99"/>
      <c r="F19" s="99"/>
      <c r="G19" s="99"/>
      <c r="H19" s="99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6"/>
  <sheetViews>
    <sheetView topLeftCell="A64" workbookViewId="0">
      <selection activeCell="C89" sqref="C89"/>
    </sheetView>
  </sheetViews>
  <sheetFormatPr defaultColWidth="9.140625" defaultRowHeight="15" x14ac:dyDescent="0.25"/>
  <cols>
    <col min="1" max="1" width="9.140625" style="51"/>
    <col min="2" max="2" width="37.28515625" style="47" customWidth="1"/>
    <col min="3" max="3" width="21.85546875" style="47" customWidth="1"/>
    <col min="4" max="4" width="11.5703125" style="46" customWidth="1"/>
    <col min="5" max="5" width="18" style="47" customWidth="1"/>
    <col min="6" max="6" width="13.7109375" style="48" customWidth="1"/>
    <col min="7" max="7" width="11.28515625" style="46" customWidth="1"/>
    <col min="8" max="8" width="13.140625" style="46" customWidth="1"/>
    <col min="9" max="16384" width="9.140625" style="46"/>
  </cols>
  <sheetData>
    <row r="1" spans="1:10" x14ac:dyDescent="0.25">
      <c r="A1" s="74" t="s">
        <v>43</v>
      </c>
      <c r="B1" s="72" t="s">
        <v>39</v>
      </c>
      <c r="C1" s="72" t="s">
        <v>38</v>
      </c>
      <c r="D1" s="50" t="s">
        <v>37</v>
      </c>
      <c r="E1" s="72" t="s">
        <v>40</v>
      </c>
      <c r="F1" s="53" t="s">
        <v>41</v>
      </c>
      <c r="G1" s="50" t="s">
        <v>42</v>
      </c>
      <c r="H1" s="50" t="s">
        <v>34</v>
      </c>
      <c r="I1" s="50" t="s">
        <v>35</v>
      </c>
      <c r="J1" s="50" t="s">
        <v>36</v>
      </c>
    </row>
    <row r="2" spans="1:10" x14ac:dyDescent="0.25">
      <c r="A2" s="81">
        <v>1</v>
      </c>
      <c r="B2" s="79" t="s">
        <v>96</v>
      </c>
      <c r="C2" s="72" t="s">
        <v>114</v>
      </c>
      <c r="D2" s="50" t="s">
        <v>5</v>
      </c>
      <c r="E2" s="72" t="s">
        <v>115</v>
      </c>
      <c r="F2" s="53">
        <v>40003469276</v>
      </c>
      <c r="G2" s="80">
        <v>40734</v>
      </c>
      <c r="H2" s="50">
        <v>1</v>
      </c>
      <c r="I2" s="50">
        <v>1</v>
      </c>
      <c r="J2" s="50">
        <v>1</v>
      </c>
    </row>
    <row r="3" spans="1:10" ht="30" x14ac:dyDescent="0.25">
      <c r="A3" s="81">
        <v>2</v>
      </c>
      <c r="B3" s="79" t="s">
        <v>97</v>
      </c>
      <c r="C3" s="72" t="s">
        <v>88</v>
      </c>
      <c r="D3" s="50" t="s">
        <v>5</v>
      </c>
      <c r="E3" s="72" t="s">
        <v>116</v>
      </c>
      <c r="F3" s="53">
        <v>40003226249</v>
      </c>
      <c r="G3" s="80">
        <v>37803</v>
      </c>
      <c r="H3" s="50">
        <v>1</v>
      </c>
      <c r="I3" s="50">
        <v>1</v>
      </c>
      <c r="J3" s="50">
        <v>1</v>
      </c>
    </row>
    <row r="4" spans="1:10" ht="30" x14ac:dyDescent="0.25">
      <c r="A4" s="81">
        <v>3</v>
      </c>
      <c r="B4" s="79" t="s">
        <v>98</v>
      </c>
      <c r="C4" s="72" t="s">
        <v>88</v>
      </c>
      <c r="D4" s="50" t="s">
        <v>5</v>
      </c>
      <c r="E4" s="72" t="s">
        <v>115</v>
      </c>
      <c r="F4" s="53">
        <v>40003469276</v>
      </c>
      <c r="G4" s="80">
        <v>41487</v>
      </c>
      <c r="H4" s="50">
        <v>1</v>
      </c>
      <c r="I4" s="50">
        <v>1</v>
      </c>
      <c r="J4" s="50">
        <v>1</v>
      </c>
    </row>
    <row r="5" spans="1:10" ht="30" x14ac:dyDescent="0.25">
      <c r="A5" s="81">
        <v>4</v>
      </c>
      <c r="B5" s="79" t="s">
        <v>99</v>
      </c>
      <c r="C5" s="72" t="s">
        <v>88</v>
      </c>
      <c r="D5" s="50" t="s">
        <v>5</v>
      </c>
      <c r="E5" s="72" t="s">
        <v>115</v>
      </c>
      <c r="F5" s="53">
        <v>40003469276</v>
      </c>
      <c r="G5" s="80">
        <v>41999</v>
      </c>
      <c r="H5" s="50">
        <v>1</v>
      </c>
      <c r="I5" s="50">
        <v>0</v>
      </c>
      <c r="J5" s="50">
        <v>1</v>
      </c>
    </row>
    <row r="6" spans="1:10" ht="30" x14ac:dyDescent="0.25">
      <c r="A6" s="81">
        <v>5</v>
      </c>
      <c r="B6" s="79" t="s">
        <v>100</v>
      </c>
      <c r="C6" s="72" t="s">
        <v>88</v>
      </c>
      <c r="D6" s="50" t="s">
        <v>117</v>
      </c>
      <c r="E6" s="72" t="s">
        <v>118</v>
      </c>
      <c r="F6" s="53">
        <v>40003612810</v>
      </c>
      <c r="G6" s="80">
        <v>41905</v>
      </c>
      <c r="H6" s="50">
        <v>1</v>
      </c>
      <c r="I6" s="50">
        <v>0</v>
      </c>
      <c r="J6" s="50">
        <v>1</v>
      </c>
    </row>
    <row r="7" spans="1:10" ht="49.5" customHeight="1" x14ac:dyDescent="0.25">
      <c r="A7" s="141">
        <v>6</v>
      </c>
      <c r="B7" s="135" t="s">
        <v>101</v>
      </c>
      <c r="C7" s="72" t="s">
        <v>119</v>
      </c>
      <c r="D7" s="50" t="s">
        <v>5</v>
      </c>
      <c r="E7" s="72" t="s">
        <v>131</v>
      </c>
      <c r="F7" s="53">
        <v>8106811976</v>
      </c>
      <c r="G7" s="80">
        <v>750</v>
      </c>
      <c r="H7" s="50">
        <v>1</v>
      </c>
      <c r="I7" s="50">
        <v>1</v>
      </c>
      <c r="J7" s="50">
        <v>1</v>
      </c>
    </row>
    <row r="8" spans="1:10" ht="30" x14ac:dyDescent="0.25">
      <c r="A8" s="142"/>
      <c r="B8" s="135"/>
      <c r="C8" s="72" t="s">
        <v>120</v>
      </c>
      <c r="D8" s="50" t="s">
        <v>5</v>
      </c>
      <c r="E8" s="72" t="s">
        <v>132</v>
      </c>
      <c r="F8" s="53">
        <v>42403007447</v>
      </c>
      <c r="G8" s="80">
        <v>626</v>
      </c>
      <c r="H8" s="50">
        <v>1</v>
      </c>
      <c r="I8" s="50">
        <v>1</v>
      </c>
      <c r="J8" s="50">
        <v>1</v>
      </c>
    </row>
    <row r="9" spans="1:10" ht="30" x14ac:dyDescent="0.25">
      <c r="A9" s="142"/>
      <c r="B9" s="135"/>
      <c r="C9" s="72" t="s">
        <v>121</v>
      </c>
      <c r="D9" s="50" t="s">
        <v>5</v>
      </c>
      <c r="E9" s="72" t="s">
        <v>133</v>
      </c>
      <c r="F9" s="53">
        <v>40003592976</v>
      </c>
      <c r="G9" s="80">
        <v>2640</v>
      </c>
      <c r="H9" s="50">
        <v>1</v>
      </c>
      <c r="I9" s="50">
        <v>1</v>
      </c>
      <c r="J9" s="50">
        <v>1</v>
      </c>
    </row>
    <row r="10" spans="1:10" ht="45" x14ac:dyDescent="0.25">
      <c r="A10" s="142"/>
      <c r="B10" s="135"/>
      <c r="C10" s="72" t="s">
        <v>122</v>
      </c>
      <c r="D10" s="50" t="s">
        <v>5</v>
      </c>
      <c r="E10" s="72" t="s">
        <v>134</v>
      </c>
      <c r="F10" s="53">
        <v>44603001356</v>
      </c>
      <c r="G10" s="80">
        <v>6043</v>
      </c>
      <c r="H10" s="50">
        <v>1</v>
      </c>
      <c r="I10" s="50">
        <v>1</v>
      </c>
      <c r="J10" s="50">
        <v>1</v>
      </c>
    </row>
    <row r="11" spans="1:10" ht="45" x14ac:dyDescent="0.25">
      <c r="A11" s="142"/>
      <c r="B11" s="135"/>
      <c r="C11" s="72" t="s">
        <v>123</v>
      </c>
      <c r="D11" s="50" t="s">
        <v>5</v>
      </c>
      <c r="E11" s="72" t="s">
        <v>134</v>
      </c>
      <c r="F11" s="53">
        <v>44603001356</v>
      </c>
      <c r="G11" s="80">
        <v>537</v>
      </c>
      <c r="H11" s="50">
        <v>1</v>
      </c>
      <c r="I11" s="50">
        <v>1</v>
      </c>
      <c r="J11" s="50">
        <v>1</v>
      </c>
    </row>
    <row r="12" spans="1:10" ht="30" x14ac:dyDescent="0.25">
      <c r="A12" s="142"/>
      <c r="B12" s="135"/>
      <c r="C12" s="72" t="s">
        <v>124</v>
      </c>
      <c r="D12" s="50" t="s">
        <v>5</v>
      </c>
      <c r="E12" s="72" t="s">
        <v>135</v>
      </c>
      <c r="F12" s="53">
        <v>46803000065</v>
      </c>
      <c r="G12" s="80">
        <v>2720</v>
      </c>
      <c r="H12" s="50">
        <v>1</v>
      </c>
      <c r="I12" s="50">
        <v>1</v>
      </c>
      <c r="J12" s="50">
        <v>1</v>
      </c>
    </row>
    <row r="13" spans="1:10" ht="30" x14ac:dyDescent="0.25">
      <c r="A13" s="142"/>
      <c r="B13" s="135"/>
      <c r="C13" s="72" t="s">
        <v>125</v>
      </c>
      <c r="D13" s="50" t="s">
        <v>5</v>
      </c>
      <c r="E13" s="72" t="s">
        <v>136</v>
      </c>
      <c r="F13" s="53">
        <v>42403012397</v>
      </c>
      <c r="G13" s="80">
        <v>7009</v>
      </c>
      <c r="H13" s="50">
        <v>1</v>
      </c>
      <c r="I13" s="50">
        <v>1</v>
      </c>
      <c r="J13" s="50">
        <v>1</v>
      </c>
    </row>
    <row r="14" spans="1:10" ht="46.5" customHeight="1" x14ac:dyDescent="0.25">
      <c r="A14" s="142"/>
      <c r="B14" s="135"/>
      <c r="C14" s="72" t="s">
        <v>126</v>
      </c>
      <c r="D14" s="50" t="s">
        <v>5</v>
      </c>
      <c r="E14" s="72" t="s">
        <v>137</v>
      </c>
      <c r="F14" s="53">
        <v>42103022606</v>
      </c>
      <c r="G14" s="80">
        <v>1435</v>
      </c>
      <c r="H14" s="50">
        <v>1</v>
      </c>
      <c r="I14" s="50">
        <v>1</v>
      </c>
      <c r="J14" s="50">
        <v>1</v>
      </c>
    </row>
    <row r="15" spans="1:10" x14ac:dyDescent="0.25">
      <c r="A15" s="142"/>
      <c r="B15" s="135"/>
      <c r="C15" s="72" t="s">
        <v>127</v>
      </c>
      <c r="D15" s="50" t="s">
        <v>5</v>
      </c>
      <c r="E15" s="72" t="s">
        <v>138</v>
      </c>
      <c r="F15" s="53">
        <v>40002013387</v>
      </c>
      <c r="G15" s="80">
        <v>888</v>
      </c>
      <c r="H15" s="50">
        <v>1</v>
      </c>
      <c r="I15" s="50">
        <v>1</v>
      </c>
      <c r="J15" s="50">
        <v>1</v>
      </c>
    </row>
    <row r="16" spans="1:10" ht="30" x14ac:dyDescent="0.25">
      <c r="A16" s="142"/>
      <c r="B16" s="135"/>
      <c r="C16" s="72" t="s">
        <v>128</v>
      </c>
      <c r="D16" s="50" t="s">
        <v>5</v>
      </c>
      <c r="E16" s="72" t="s">
        <v>132</v>
      </c>
      <c r="F16" s="53">
        <v>42403007447</v>
      </c>
      <c r="G16" s="80">
        <v>883</v>
      </c>
      <c r="H16" s="50">
        <v>1</v>
      </c>
      <c r="I16" s="50">
        <v>1</v>
      </c>
      <c r="J16" s="50">
        <v>1</v>
      </c>
    </row>
    <row r="17" spans="1:10" x14ac:dyDescent="0.25">
      <c r="A17" s="142"/>
      <c r="B17" s="135"/>
      <c r="C17" s="72" t="s">
        <v>129</v>
      </c>
      <c r="D17" s="50" t="s">
        <v>5</v>
      </c>
      <c r="E17" s="72" t="s">
        <v>133</v>
      </c>
      <c r="F17" s="53">
        <v>40003592976</v>
      </c>
      <c r="G17" s="80">
        <v>1233</v>
      </c>
      <c r="H17" s="50">
        <v>1</v>
      </c>
      <c r="I17" s="50">
        <v>1</v>
      </c>
      <c r="J17" s="50">
        <v>1</v>
      </c>
    </row>
    <row r="18" spans="1:10" ht="30" x14ac:dyDescent="0.25">
      <c r="A18" s="143"/>
      <c r="B18" s="135"/>
      <c r="C18" s="72" t="s">
        <v>130</v>
      </c>
      <c r="D18" s="50" t="s">
        <v>5</v>
      </c>
      <c r="E18" s="72" t="s">
        <v>132</v>
      </c>
      <c r="F18" s="53">
        <v>42403007447</v>
      </c>
      <c r="G18" s="80">
        <v>4450</v>
      </c>
      <c r="H18" s="50">
        <v>1</v>
      </c>
      <c r="I18" s="50">
        <v>1</v>
      </c>
      <c r="J18" s="50">
        <v>1</v>
      </c>
    </row>
    <row r="19" spans="1:10" ht="30" x14ac:dyDescent="0.25">
      <c r="A19" s="81">
        <v>7</v>
      </c>
      <c r="B19" s="79" t="s">
        <v>102</v>
      </c>
      <c r="C19" s="72" t="s">
        <v>88</v>
      </c>
      <c r="D19" s="50" t="s">
        <v>5</v>
      </c>
      <c r="E19" s="72" t="s">
        <v>115</v>
      </c>
      <c r="F19" s="53">
        <v>40003469276</v>
      </c>
      <c r="G19" s="80">
        <v>32533</v>
      </c>
      <c r="H19" s="50">
        <v>1</v>
      </c>
      <c r="I19" s="50">
        <v>1</v>
      </c>
      <c r="J19" s="50">
        <v>1</v>
      </c>
    </row>
    <row r="20" spans="1:10" ht="30" x14ac:dyDescent="0.25">
      <c r="A20" s="81">
        <v>8</v>
      </c>
      <c r="B20" s="79" t="s">
        <v>103</v>
      </c>
      <c r="C20" s="72" t="s">
        <v>88</v>
      </c>
      <c r="D20" s="50" t="s">
        <v>5</v>
      </c>
      <c r="E20" s="72" t="s">
        <v>118</v>
      </c>
      <c r="F20" s="53">
        <v>40003612810</v>
      </c>
      <c r="G20" s="80">
        <v>30966</v>
      </c>
      <c r="H20" s="50">
        <v>1</v>
      </c>
      <c r="I20" s="50">
        <v>1</v>
      </c>
      <c r="J20" s="50">
        <v>0</v>
      </c>
    </row>
    <row r="21" spans="1:10" ht="30" customHeight="1" x14ac:dyDescent="0.25">
      <c r="A21" s="141">
        <v>9</v>
      </c>
      <c r="B21" s="135" t="s">
        <v>104</v>
      </c>
      <c r="C21" s="72" t="s">
        <v>139</v>
      </c>
      <c r="D21" s="50" t="s">
        <v>150</v>
      </c>
      <c r="E21" s="72" t="s">
        <v>133</v>
      </c>
      <c r="F21" s="53">
        <v>40003592976</v>
      </c>
      <c r="G21" s="80">
        <v>416</v>
      </c>
      <c r="H21" s="50">
        <v>1</v>
      </c>
      <c r="I21" s="50">
        <v>1</v>
      </c>
      <c r="J21" s="50">
        <v>1</v>
      </c>
    </row>
    <row r="22" spans="1:10" ht="30" x14ac:dyDescent="0.25">
      <c r="A22" s="142"/>
      <c r="B22" s="135"/>
      <c r="C22" s="72" t="s">
        <v>140</v>
      </c>
      <c r="D22" s="50" t="s">
        <v>90</v>
      </c>
      <c r="E22" s="72" t="s">
        <v>158</v>
      </c>
      <c r="F22" s="53">
        <v>40003017441</v>
      </c>
      <c r="G22" s="80">
        <v>7440</v>
      </c>
      <c r="H22" s="50">
        <v>1</v>
      </c>
      <c r="I22" s="50">
        <v>1</v>
      </c>
      <c r="J22" s="50">
        <v>1</v>
      </c>
    </row>
    <row r="23" spans="1:10" ht="30" x14ac:dyDescent="0.25">
      <c r="A23" s="142"/>
      <c r="B23" s="135"/>
      <c r="C23" s="72" t="s">
        <v>141</v>
      </c>
      <c r="D23" s="50" t="s">
        <v>151</v>
      </c>
      <c r="E23" s="72" t="s">
        <v>158</v>
      </c>
      <c r="F23" s="53">
        <v>40003017441</v>
      </c>
      <c r="G23" s="80">
        <v>1206</v>
      </c>
      <c r="H23" s="50">
        <v>1</v>
      </c>
      <c r="I23" s="50">
        <v>1</v>
      </c>
      <c r="J23" s="50">
        <v>1</v>
      </c>
    </row>
    <row r="24" spans="1:10" ht="30" x14ac:dyDescent="0.25">
      <c r="A24" s="142"/>
      <c r="B24" s="135"/>
      <c r="C24" s="72" t="s">
        <v>142</v>
      </c>
      <c r="D24" s="50" t="s">
        <v>152</v>
      </c>
      <c r="E24" s="72" t="s">
        <v>159</v>
      </c>
      <c r="F24" s="53">
        <v>43203003460</v>
      </c>
      <c r="G24" s="80">
        <v>1036</v>
      </c>
      <c r="H24" s="50">
        <v>1</v>
      </c>
      <c r="I24" s="50">
        <v>1</v>
      </c>
      <c r="J24" s="50">
        <v>1</v>
      </c>
    </row>
    <row r="25" spans="1:10" ht="30" x14ac:dyDescent="0.25">
      <c r="A25" s="142"/>
      <c r="B25" s="135"/>
      <c r="C25" s="72" t="s">
        <v>143</v>
      </c>
      <c r="D25" s="50" t="s">
        <v>153</v>
      </c>
      <c r="E25" s="72" t="s">
        <v>136</v>
      </c>
      <c r="F25" s="53">
        <v>42403012397</v>
      </c>
      <c r="G25" s="80">
        <v>4442</v>
      </c>
      <c r="H25" s="50">
        <v>1</v>
      </c>
      <c r="I25" s="50">
        <v>1</v>
      </c>
      <c r="J25" s="50">
        <v>1</v>
      </c>
    </row>
    <row r="26" spans="1:10" x14ac:dyDescent="0.25">
      <c r="A26" s="142"/>
      <c r="B26" s="135"/>
      <c r="C26" s="72" t="s">
        <v>144</v>
      </c>
      <c r="D26" s="50" t="s">
        <v>154</v>
      </c>
      <c r="E26" s="72" t="s">
        <v>160</v>
      </c>
      <c r="F26" s="53">
        <v>40003440742</v>
      </c>
      <c r="G26" s="80">
        <v>2353</v>
      </c>
      <c r="H26" s="50">
        <v>1</v>
      </c>
      <c r="I26" s="50">
        <v>1</v>
      </c>
      <c r="J26" s="50">
        <v>1</v>
      </c>
    </row>
    <row r="27" spans="1:10" ht="30" x14ac:dyDescent="0.25">
      <c r="A27" s="142"/>
      <c r="B27" s="135"/>
      <c r="C27" s="72" t="s">
        <v>145</v>
      </c>
      <c r="D27" s="50" t="s">
        <v>155</v>
      </c>
      <c r="E27" s="72" t="s">
        <v>133</v>
      </c>
      <c r="F27" s="53">
        <v>40003592976</v>
      </c>
      <c r="G27" s="80">
        <v>1125</v>
      </c>
      <c r="H27" s="50">
        <v>1</v>
      </c>
      <c r="I27" s="50">
        <v>1</v>
      </c>
      <c r="J27" s="50">
        <v>1</v>
      </c>
    </row>
    <row r="28" spans="1:10" ht="30" x14ac:dyDescent="0.25">
      <c r="A28" s="142"/>
      <c r="B28" s="135"/>
      <c r="C28" s="72" t="s">
        <v>146</v>
      </c>
      <c r="D28" s="50" t="s">
        <v>155</v>
      </c>
      <c r="E28" s="72" t="s">
        <v>133</v>
      </c>
      <c r="F28" s="53">
        <v>40003592976</v>
      </c>
      <c r="G28" s="80">
        <v>1257</v>
      </c>
      <c r="H28" s="50">
        <v>1</v>
      </c>
      <c r="I28" s="50">
        <v>1</v>
      </c>
      <c r="J28" s="50">
        <v>1</v>
      </c>
    </row>
    <row r="29" spans="1:10" ht="30" x14ac:dyDescent="0.25">
      <c r="A29" s="142"/>
      <c r="B29" s="135"/>
      <c r="C29" s="72" t="s">
        <v>147</v>
      </c>
      <c r="D29" s="50" t="s">
        <v>156</v>
      </c>
      <c r="E29" s="72" t="s">
        <v>133</v>
      </c>
      <c r="F29" s="53">
        <v>40003592976</v>
      </c>
      <c r="G29" s="80">
        <v>2293</v>
      </c>
      <c r="H29" s="50">
        <v>1</v>
      </c>
      <c r="I29" s="50">
        <v>1</v>
      </c>
      <c r="J29" s="50">
        <v>1</v>
      </c>
    </row>
    <row r="30" spans="1:10" ht="30" x14ac:dyDescent="0.25">
      <c r="A30" s="142"/>
      <c r="B30" s="135"/>
      <c r="C30" s="72" t="s">
        <v>148</v>
      </c>
      <c r="D30" s="50" t="s">
        <v>117</v>
      </c>
      <c r="E30" s="72" t="s">
        <v>133</v>
      </c>
      <c r="F30" s="53">
        <v>40003592976</v>
      </c>
      <c r="G30" s="80">
        <v>2711</v>
      </c>
      <c r="H30" s="50">
        <v>1</v>
      </c>
      <c r="I30" s="50">
        <v>1</v>
      </c>
      <c r="J30" s="50">
        <v>1</v>
      </c>
    </row>
    <row r="31" spans="1:10" ht="30" x14ac:dyDescent="0.25">
      <c r="A31" s="143"/>
      <c r="B31" s="135"/>
      <c r="C31" s="72" t="s">
        <v>149</v>
      </c>
      <c r="D31" s="50" t="s">
        <v>157</v>
      </c>
      <c r="E31" s="72" t="s">
        <v>133</v>
      </c>
      <c r="F31" s="53">
        <v>40003592976</v>
      </c>
      <c r="G31" s="80">
        <v>323</v>
      </c>
      <c r="H31" s="50">
        <v>1</v>
      </c>
      <c r="I31" s="50">
        <v>1</v>
      </c>
      <c r="J31" s="50">
        <v>1</v>
      </c>
    </row>
    <row r="32" spans="1:10" ht="30" x14ac:dyDescent="0.25">
      <c r="A32" s="81">
        <v>10</v>
      </c>
      <c r="B32" s="79" t="s">
        <v>105</v>
      </c>
      <c r="C32" s="72" t="s">
        <v>161</v>
      </c>
      <c r="D32" s="50" t="s">
        <v>5</v>
      </c>
      <c r="E32" s="72" t="s">
        <v>162</v>
      </c>
      <c r="F32" s="53">
        <v>40003156702</v>
      </c>
      <c r="G32" s="80">
        <v>39354</v>
      </c>
      <c r="H32" s="50">
        <v>1</v>
      </c>
      <c r="I32" s="50">
        <v>0</v>
      </c>
      <c r="J32" s="50">
        <v>0</v>
      </c>
    </row>
    <row r="33" spans="1:10" ht="30" x14ac:dyDescent="0.25">
      <c r="A33" s="81">
        <v>11</v>
      </c>
      <c r="B33" s="79" t="s">
        <v>106</v>
      </c>
      <c r="C33" s="72" t="s">
        <v>161</v>
      </c>
      <c r="D33" s="50" t="s">
        <v>5</v>
      </c>
      <c r="E33" s="72" t="s">
        <v>115</v>
      </c>
      <c r="F33" s="53">
        <v>40003469276</v>
      </c>
      <c r="G33" s="80">
        <v>41998</v>
      </c>
      <c r="H33" s="50">
        <v>1</v>
      </c>
      <c r="I33" s="50">
        <v>1</v>
      </c>
      <c r="J33" s="50">
        <v>1</v>
      </c>
    </row>
    <row r="34" spans="1:10" ht="30" x14ac:dyDescent="0.25">
      <c r="A34" s="81">
        <v>12</v>
      </c>
      <c r="B34" s="79" t="s">
        <v>107</v>
      </c>
      <c r="C34" s="72" t="s">
        <v>163</v>
      </c>
      <c r="D34" s="50" t="s">
        <v>155</v>
      </c>
      <c r="E34" s="72" t="s">
        <v>164</v>
      </c>
      <c r="F34" s="53">
        <v>43201007398</v>
      </c>
      <c r="G34" s="80">
        <v>1548</v>
      </c>
      <c r="H34" s="50">
        <v>1</v>
      </c>
      <c r="I34" s="50">
        <v>1</v>
      </c>
      <c r="J34" s="50">
        <v>1</v>
      </c>
    </row>
    <row r="35" spans="1:10" ht="30" x14ac:dyDescent="0.25">
      <c r="A35" s="81">
        <v>13</v>
      </c>
      <c r="B35" s="79" t="s">
        <v>108</v>
      </c>
      <c r="C35" s="72" t="s">
        <v>88</v>
      </c>
      <c r="D35" s="50" t="s">
        <v>5</v>
      </c>
      <c r="E35" s="72" t="s">
        <v>165</v>
      </c>
      <c r="F35" s="53">
        <v>40003156702</v>
      </c>
      <c r="G35" s="80">
        <v>28306</v>
      </c>
      <c r="H35" s="50">
        <v>1</v>
      </c>
      <c r="I35" s="50">
        <v>1</v>
      </c>
      <c r="J35" s="50">
        <v>1</v>
      </c>
    </row>
    <row r="36" spans="1:10" ht="30" x14ac:dyDescent="0.25">
      <c r="A36" s="80">
        <v>14</v>
      </c>
      <c r="B36" s="79" t="s">
        <v>109</v>
      </c>
      <c r="C36" s="72" t="s">
        <v>88</v>
      </c>
      <c r="D36" s="50" t="s">
        <v>5</v>
      </c>
      <c r="E36" s="72" t="s">
        <v>115</v>
      </c>
      <c r="F36" s="53">
        <v>40003469276</v>
      </c>
      <c r="G36" s="50">
        <v>40228</v>
      </c>
      <c r="H36" s="50">
        <v>1</v>
      </c>
      <c r="I36" s="50">
        <v>1</v>
      </c>
      <c r="J36" s="50">
        <v>1</v>
      </c>
    </row>
    <row r="37" spans="1:10" ht="30" customHeight="1" x14ac:dyDescent="0.25">
      <c r="A37" s="141">
        <v>15</v>
      </c>
      <c r="B37" s="135" t="s">
        <v>110</v>
      </c>
      <c r="C37" s="72" t="s">
        <v>166</v>
      </c>
      <c r="D37" s="50" t="s">
        <v>5</v>
      </c>
      <c r="E37" s="72" t="s">
        <v>167</v>
      </c>
      <c r="F37" s="53">
        <v>40003062515</v>
      </c>
      <c r="G37" s="50">
        <v>14692</v>
      </c>
      <c r="H37" s="50">
        <v>1</v>
      </c>
      <c r="I37" s="50">
        <v>1</v>
      </c>
      <c r="J37" s="50">
        <v>1</v>
      </c>
    </row>
    <row r="38" spans="1:10" x14ac:dyDescent="0.25">
      <c r="A38" s="143"/>
      <c r="B38" s="135"/>
      <c r="C38" s="72" t="s">
        <v>166</v>
      </c>
      <c r="D38" s="50" t="s">
        <v>5</v>
      </c>
      <c r="E38" s="72" t="s">
        <v>115</v>
      </c>
      <c r="F38" s="53">
        <v>40003469276</v>
      </c>
      <c r="G38" s="50">
        <v>25557</v>
      </c>
      <c r="H38" s="50">
        <v>1</v>
      </c>
      <c r="I38" s="50">
        <v>1</v>
      </c>
      <c r="J38" s="50">
        <v>1</v>
      </c>
    </row>
    <row r="39" spans="1:10" ht="30" customHeight="1" x14ac:dyDescent="0.25">
      <c r="A39" s="141">
        <v>16</v>
      </c>
      <c r="B39" s="135" t="s">
        <v>111</v>
      </c>
      <c r="C39" s="72" t="s">
        <v>168</v>
      </c>
      <c r="D39" s="50" t="s">
        <v>5</v>
      </c>
      <c r="E39" s="72" t="s">
        <v>165</v>
      </c>
      <c r="F39" s="53">
        <v>40003156702</v>
      </c>
      <c r="G39" s="50">
        <v>29547</v>
      </c>
      <c r="H39" s="50">
        <v>1</v>
      </c>
      <c r="I39" s="50">
        <v>1</v>
      </c>
      <c r="J39" s="50">
        <v>1</v>
      </c>
    </row>
    <row r="40" spans="1:10" x14ac:dyDescent="0.25">
      <c r="A40" s="142"/>
      <c r="B40" s="135"/>
      <c r="C40" s="72" t="s">
        <v>168</v>
      </c>
      <c r="D40" s="50" t="s">
        <v>5</v>
      </c>
      <c r="E40" s="72" t="s">
        <v>169</v>
      </c>
      <c r="F40" s="53">
        <v>44101001966</v>
      </c>
      <c r="G40" s="50">
        <v>1738</v>
      </c>
      <c r="H40" s="50">
        <v>1</v>
      </c>
      <c r="I40" s="50">
        <v>1</v>
      </c>
      <c r="J40" s="50">
        <v>1</v>
      </c>
    </row>
    <row r="41" spans="1:10" x14ac:dyDescent="0.25">
      <c r="A41" s="142"/>
      <c r="B41" s="135"/>
      <c r="C41" s="72" t="s">
        <v>168</v>
      </c>
      <c r="D41" s="50" t="s">
        <v>5</v>
      </c>
      <c r="E41" s="72" t="s">
        <v>170</v>
      </c>
      <c r="F41" s="53">
        <v>21055812018</v>
      </c>
      <c r="G41" s="50">
        <v>3394</v>
      </c>
      <c r="H41" s="50">
        <v>1</v>
      </c>
      <c r="I41" s="50">
        <v>1</v>
      </c>
      <c r="J41" s="50">
        <v>1</v>
      </c>
    </row>
    <row r="42" spans="1:10" x14ac:dyDescent="0.25">
      <c r="A42" s="142"/>
      <c r="B42" s="135"/>
      <c r="C42" s="72" t="s">
        <v>168</v>
      </c>
      <c r="D42" s="50" t="s">
        <v>5</v>
      </c>
      <c r="E42" s="72" t="s">
        <v>171</v>
      </c>
      <c r="F42" s="53">
        <v>40101001457</v>
      </c>
      <c r="G42" s="50">
        <v>1449</v>
      </c>
      <c r="H42" s="50">
        <v>1</v>
      </c>
      <c r="I42" s="50">
        <v>1</v>
      </c>
      <c r="J42" s="50">
        <v>1</v>
      </c>
    </row>
    <row r="43" spans="1:10" x14ac:dyDescent="0.25">
      <c r="A43" s="142"/>
      <c r="B43" s="135"/>
      <c r="C43" s="72" t="s">
        <v>168</v>
      </c>
      <c r="D43" s="50" t="s">
        <v>5</v>
      </c>
      <c r="E43" s="72" t="s">
        <v>172</v>
      </c>
      <c r="F43" s="53">
        <v>28045811099</v>
      </c>
      <c r="G43" s="50">
        <v>880</v>
      </c>
      <c r="H43" s="50">
        <v>1</v>
      </c>
      <c r="I43" s="50">
        <v>1</v>
      </c>
      <c r="J43" s="50">
        <v>1</v>
      </c>
    </row>
    <row r="44" spans="1:10" x14ac:dyDescent="0.25">
      <c r="A44" s="143"/>
      <c r="B44" s="135"/>
      <c r="C44" s="72" t="s">
        <v>168</v>
      </c>
      <c r="D44" s="50" t="s">
        <v>5</v>
      </c>
      <c r="E44" s="72" t="s">
        <v>173</v>
      </c>
      <c r="F44" s="53">
        <v>40103124370</v>
      </c>
      <c r="G44" s="50">
        <v>327</v>
      </c>
      <c r="H44" s="50">
        <v>1</v>
      </c>
      <c r="I44" s="50">
        <v>1</v>
      </c>
      <c r="J44" s="50">
        <v>1</v>
      </c>
    </row>
    <row r="45" spans="1:10" ht="30" x14ac:dyDescent="0.25">
      <c r="A45" s="80">
        <v>17</v>
      </c>
      <c r="B45" s="79" t="s">
        <v>112</v>
      </c>
      <c r="C45" s="72" t="s">
        <v>88</v>
      </c>
      <c r="D45" s="50" t="s">
        <v>5</v>
      </c>
      <c r="E45" s="72" t="s">
        <v>174</v>
      </c>
      <c r="F45" s="53">
        <v>40003676101</v>
      </c>
      <c r="G45" s="50">
        <v>26523</v>
      </c>
      <c r="H45" s="50">
        <v>1</v>
      </c>
      <c r="I45" s="50">
        <v>1</v>
      </c>
      <c r="J45" s="50">
        <v>1</v>
      </c>
    </row>
    <row r="46" spans="1:10" ht="30" x14ac:dyDescent="0.25">
      <c r="A46" s="80">
        <v>18</v>
      </c>
      <c r="B46" s="79" t="s">
        <v>113</v>
      </c>
      <c r="C46" s="72" t="s">
        <v>88</v>
      </c>
      <c r="D46" s="50" t="s">
        <v>5</v>
      </c>
      <c r="E46" s="72" t="s">
        <v>115</v>
      </c>
      <c r="F46" s="53">
        <v>40003469276</v>
      </c>
      <c r="G46" s="50">
        <v>30995</v>
      </c>
      <c r="H46" s="50">
        <v>1</v>
      </c>
      <c r="I46" s="50">
        <v>1</v>
      </c>
      <c r="J46" s="50">
        <v>1</v>
      </c>
    </row>
    <row r="47" spans="1:10" ht="15" customHeight="1" x14ac:dyDescent="0.25">
      <c r="A47" s="80">
        <v>19</v>
      </c>
      <c r="B47" s="72" t="s">
        <v>175</v>
      </c>
      <c r="C47" s="72" t="s">
        <v>88</v>
      </c>
      <c r="D47" s="50" t="s">
        <v>5</v>
      </c>
      <c r="E47" s="72" t="s">
        <v>115</v>
      </c>
      <c r="F47" s="53">
        <v>40003469276</v>
      </c>
      <c r="G47" s="50">
        <v>38176</v>
      </c>
      <c r="H47" s="50">
        <v>1</v>
      </c>
      <c r="I47" s="50">
        <v>1</v>
      </c>
      <c r="J47" s="50">
        <v>1</v>
      </c>
    </row>
    <row r="48" spans="1:10" x14ac:dyDescent="0.25">
      <c r="A48" s="80">
        <v>20</v>
      </c>
      <c r="B48" s="72" t="s">
        <v>176</v>
      </c>
      <c r="C48" s="72" t="s">
        <v>177</v>
      </c>
      <c r="D48" s="50" t="s">
        <v>5</v>
      </c>
      <c r="E48" s="72" t="s">
        <v>178</v>
      </c>
      <c r="F48" s="53">
        <v>40003266203</v>
      </c>
      <c r="G48" s="50">
        <v>41999</v>
      </c>
      <c r="H48" s="50">
        <v>1</v>
      </c>
      <c r="I48" s="50">
        <v>1</v>
      </c>
      <c r="J48" s="50">
        <v>1</v>
      </c>
    </row>
    <row r="49" spans="1:10" ht="30" x14ac:dyDescent="0.25">
      <c r="A49" s="80">
        <v>21</v>
      </c>
      <c r="B49" s="72" t="s">
        <v>179</v>
      </c>
      <c r="C49" s="72" t="s">
        <v>180</v>
      </c>
      <c r="D49" s="50" t="s">
        <v>5</v>
      </c>
      <c r="E49" s="72" t="s">
        <v>118</v>
      </c>
      <c r="F49" s="53">
        <v>40003612810</v>
      </c>
      <c r="G49" s="50">
        <v>30679</v>
      </c>
      <c r="H49" s="50">
        <v>1</v>
      </c>
      <c r="I49" s="50">
        <v>1</v>
      </c>
      <c r="J49" s="50">
        <v>1</v>
      </c>
    </row>
    <row r="50" spans="1:10" x14ac:dyDescent="0.25">
      <c r="A50" s="136">
        <v>22</v>
      </c>
      <c r="B50" s="137" t="s">
        <v>181</v>
      </c>
      <c r="C50" s="72" t="s">
        <v>187</v>
      </c>
      <c r="D50" s="50" t="s">
        <v>198</v>
      </c>
      <c r="E50" s="72" t="s">
        <v>206</v>
      </c>
      <c r="F50" s="53">
        <v>50003346731</v>
      </c>
      <c r="G50" s="50">
        <v>1274</v>
      </c>
      <c r="H50" s="50">
        <v>0</v>
      </c>
      <c r="I50" s="50">
        <v>1</v>
      </c>
      <c r="J50" s="50">
        <v>1</v>
      </c>
    </row>
    <row r="51" spans="1:10" x14ac:dyDescent="0.25">
      <c r="A51" s="136"/>
      <c r="B51" s="137"/>
      <c r="C51" s="72" t="s">
        <v>188</v>
      </c>
      <c r="D51" s="50" t="s">
        <v>198</v>
      </c>
      <c r="E51" s="72" t="s">
        <v>206</v>
      </c>
      <c r="F51" s="53">
        <v>50003346731</v>
      </c>
      <c r="G51" s="50">
        <v>1274</v>
      </c>
      <c r="H51" s="50">
        <v>1</v>
      </c>
      <c r="I51" s="50">
        <v>1</v>
      </c>
      <c r="J51" s="50">
        <v>1</v>
      </c>
    </row>
    <row r="52" spans="1:10" x14ac:dyDescent="0.25">
      <c r="A52" s="136"/>
      <c r="B52" s="137"/>
      <c r="C52" s="72" t="s">
        <v>189</v>
      </c>
      <c r="D52" s="50" t="s">
        <v>199</v>
      </c>
      <c r="E52" s="72" t="s">
        <v>207</v>
      </c>
      <c r="F52" s="53">
        <v>42403007589</v>
      </c>
      <c r="G52" s="50">
        <v>5273</v>
      </c>
      <c r="H52" s="50">
        <v>1</v>
      </c>
      <c r="I52" s="50">
        <v>1</v>
      </c>
      <c r="J52" s="50">
        <v>1</v>
      </c>
    </row>
    <row r="53" spans="1:10" ht="30" x14ac:dyDescent="0.25">
      <c r="A53" s="136"/>
      <c r="B53" s="137"/>
      <c r="C53" s="72" t="s">
        <v>190</v>
      </c>
      <c r="D53" s="50" t="s">
        <v>200</v>
      </c>
      <c r="E53" s="72" t="s">
        <v>207</v>
      </c>
      <c r="F53" s="53">
        <v>42403007589</v>
      </c>
      <c r="G53" s="50">
        <v>1796</v>
      </c>
      <c r="H53" s="50">
        <v>1</v>
      </c>
      <c r="I53" s="50">
        <v>1</v>
      </c>
      <c r="J53" s="50">
        <v>1</v>
      </c>
    </row>
    <row r="54" spans="1:10" ht="30" x14ac:dyDescent="0.25">
      <c r="A54" s="136"/>
      <c r="B54" s="137"/>
      <c r="C54" s="72" t="s">
        <v>191</v>
      </c>
      <c r="D54" s="50" t="s">
        <v>201</v>
      </c>
      <c r="E54" s="72" t="s">
        <v>208</v>
      </c>
      <c r="F54" s="53">
        <v>41503006044</v>
      </c>
      <c r="G54" s="50">
        <v>1318</v>
      </c>
      <c r="H54" s="50">
        <v>0</v>
      </c>
      <c r="I54" s="50">
        <v>1</v>
      </c>
      <c r="J54" s="50">
        <v>1</v>
      </c>
    </row>
    <row r="55" spans="1:10" x14ac:dyDescent="0.25">
      <c r="A55" s="136"/>
      <c r="B55" s="137"/>
      <c r="C55" s="72" t="s">
        <v>192</v>
      </c>
      <c r="D55" s="50" t="s">
        <v>202</v>
      </c>
      <c r="E55" s="72" t="s">
        <v>208</v>
      </c>
      <c r="F55" s="53">
        <v>41503006044</v>
      </c>
      <c r="G55" s="50">
        <v>1194</v>
      </c>
      <c r="H55" s="50">
        <v>0</v>
      </c>
      <c r="I55" s="50">
        <v>1</v>
      </c>
      <c r="J55" s="50">
        <v>1</v>
      </c>
    </row>
    <row r="56" spans="1:10" x14ac:dyDescent="0.25">
      <c r="A56" s="136"/>
      <c r="B56" s="137"/>
      <c r="C56" s="72" t="s">
        <v>193</v>
      </c>
      <c r="D56" s="50" t="s">
        <v>156</v>
      </c>
      <c r="E56" s="72" t="s">
        <v>206</v>
      </c>
      <c r="F56" s="53">
        <v>50003346731</v>
      </c>
      <c r="G56" s="50">
        <v>1310</v>
      </c>
      <c r="H56" s="50">
        <v>0</v>
      </c>
      <c r="I56" s="50">
        <v>1</v>
      </c>
      <c r="J56" s="50">
        <v>0</v>
      </c>
    </row>
    <row r="57" spans="1:10" ht="30" x14ac:dyDescent="0.25">
      <c r="A57" s="136"/>
      <c r="B57" s="137"/>
      <c r="C57" s="72" t="s">
        <v>194</v>
      </c>
      <c r="D57" s="50" t="s">
        <v>203</v>
      </c>
      <c r="E57" s="72" t="s">
        <v>209</v>
      </c>
      <c r="F57" s="53">
        <v>42403012397</v>
      </c>
      <c r="G57" s="50">
        <v>7401</v>
      </c>
      <c r="H57" s="50">
        <v>1</v>
      </c>
      <c r="I57" s="50">
        <v>1</v>
      </c>
      <c r="J57" s="50">
        <v>1</v>
      </c>
    </row>
    <row r="58" spans="1:10" ht="30" x14ac:dyDescent="0.25">
      <c r="A58" s="136"/>
      <c r="B58" s="137"/>
      <c r="C58" s="72" t="s">
        <v>195</v>
      </c>
      <c r="D58" s="50" t="s">
        <v>204</v>
      </c>
      <c r="E58" s="72" t="s">
        <v>209</v>
      </c>
      <c r="F58" s="53">
        <v>42403012397</v>
      </c>
      <c r="G58" s="50">
        <v>7234</v>
      </c>
      <c r="H58" s="50">
        <v>1</v>
      </c>
      <c r="I58" s="50">
        <v>1</v>
      </c>
      <c r="J58" s="50">
        <v>1</v>
      </c>
    </row>
    <row r="59" spans="1:10" ht="30" x14ac:dyDescent="0.25">
      <c r="A59" s="136"/>
      <c r="B59" s="137"/>
      <c r="C59" s="72" t="s">
        <v>196</v>
      </c>
      <c r="D59" s="50" t="s">
        <v>90</v>
      </c>
      <c r="E59" s="72" t="s">
        <v>210</v>
      </c>
      <c r="F59" s="53">
        <v>41503028291</v>
      </c>
      <c r="G59" s="50">
        <v>7980</v>
      </c>
      <c r="H59" s="50">
        <v>1</v>
      </c>
      <c r="I59" s="50">
        <v>1</v>
      </c>
      <c r="J59" s="50">
        <v>1</v>
      </c>
    </row>
    <row r="60" spans="1:10" ht="30" x14ac:dyDescent="0.25">
      <c r="A60" s="136"/>
      <c r="B60" s="137"/>
      <c r="C60" s="72" t="s">
        <v>197</v>
      </c>
      <c r="D60" s="50" t="s">
        <v>205</v>
      </c>
      <c r="E60" s="72" t="s">
        <v>211</v>
      </c>
      <c r="F60" s="53">
        <v>51501006431</v>
      </c>
      <c r="G60" s="50">
        <v>5000</v>
      </c>
      <c r="H60" s="50">
        <v>1</v>
      </c>
      <c r="I60" s="50">
        <v>1</v>
      </c>
      <c r="J60" s="50">
        <v>1</v>
      </c>
    </row>
    <row r="61" spans="1:10" ht="15" customHeight="1" x14ac:dyDescent="0.25">
      <c r="A61" s="80">
        <v>23</v>
      </c>
      <c r="B61" s="25" t="s">
        <v>182</v>
      </c>
      <c r="C61" s="72" t="s">
        <v>212</v>
      </c>
      <c r="D61" s="50" t="s">
        <v>5</v>
      </c>
      <c r="E61" s="72" t="s">
        <v>213</v>
      </c>
      <c r="F61" s="53">
        <v>41501015118</v>
      </c>
      <c r="G61" s="50">
        <v>259</v>
      </c>
      <c r="H61" s="50">
        <v>1</v>
      </c>
      <c r="I61" s="50">
        <v>0</v>
      </c>
      <c r="J61" s="50">
        <v>0</v>
      </c>
    </row>
    <row r="62" spans="1:10" ht="60" x14ac:dyDescent="0.25">
      <c r="A62" s="136">
        <v>24</v>
      </c>
      <c r="B62" s="137" t="s">
        <v>183</v>
      </c>
      <c r="C62" s="72" t="s">
        <v>214</v>
      </c>
      <c r="D62" s="50" t="s">
        <v>5</v>
      </c>
      <c r="E62" s="72" t="s">
        <v>215</v>
      </c>
      <c r="F62" s="53">
        <v>40103429756</v>
      </c>
      <c r="G62" s="50">
        <v>2005</v>
      </c>
      <c r="H62" s="50">
        <v>1</v>
      </c>
      <c r="I62" s="50">
        <v>1</v>
      </c>
      <c r="J62" s="50">
        <v>1</v>
      </c>
    </row>
    <row r="63" spans="1:10" ht="60" x14ac:dyDescent="0.25">
      <c r="A63" s="136"/>
      <c r="B63" s="137"/>
      <c r="C63" s="72" t="s">
        <v>214</v>
      </c>
      <c r="D63" s="50" t="s">
        <v>5</v>
      </c>
      <c r="E63" s="72" t="s">
        <v>216</v>
      </c>
      <c r="F63" s="53">
        <v>40003166842</v>
      </c>
      <c r="G63" s="50">
        <v>25589</v>
      </c>
      <c r="H63" s="50">
        <v>1</v>
      </c>
      <c r="I63" s="50">
        <v>1</v>
      </c>
      <c r="J63" s="50">
        <v>1</v>
      </c>
    </row>
    <row r="64" spans="1:10" x14ac:dyDescent="0.25">
      <c r="A64" s="141">
        <v>25</v>
      </c>
      <c r="B64" s="138" t="s">
        <v>184</v>
      </c>
      <c r="C64" s="72" t="s">
        <v>217</v>
      </c>
      <c r="D64" s="50" t="s">
        <v>5</v>
      </c>
      <c r="E64" s="72" t="s">
        <v>174</v>
      </c>
      <c r="F64" s="53">
        <v>40003676101</v>
      </c>
      <c r="G64" s="50">
        <v>18862</v>
      </c>
      <c r="H64" s="50">
        <v>1</v>
      </c>
      <c r="I64" s="50">
        <v>1</v>
      </c>
      <c r="J64" s="50">
        <v>1</v>
      </c>
    </row>
    <row r="65" spans="1:10" x14ac:dyDescent="0.25">
      <c r="A65" s="142"/>
      <c r="B65" s="139"/>
      <c r="C65" s="72" t="s">
        <v>218</v>
      </c>
      <c r="D65" s="50" t="s">
        <v>6</v>
      </c>
      <c r="E65" s="72" t="s">
        <v>219</v>
      </c>
      <c r="F65" s="53">
        <v>40103267807</v>
      </c>
      <c r="G65" s="50">
        <v>3564</v>
      </c>
      <c r="H65" s="50">
        <v>1</v>
      </c>
      <c r="I65" s="50">
        <v>1</v>
      </c>
      <c r="J65" s="50">
        <v>1</v>
      </c>
    </row>
    <row r="66" spans="1:10" x14ac:dyDescent="0.25">
      <c r="A66" s="142"/>
      <c r="B66" s="139"/>
      <c r="C66" s="72" t="s">
        <v>217</v>
      </c>
      <c r="D66" s="50" t="s">
        <v>5</v>
      </c>
      <c r="E66" s="72" t="s">
        <v>169</v>
      </c>
      <c r="F66" s="53">
        <v>44101001966</v>
      </c>
      <c r="G66" s="50">
        <v>1386</v>
      </c>
      <c r="H66" s="50">
        <v>1</v>
      </c>
      <c r="I66" s="50">
        <v>1</v>
      </c>
      <c r="J66" s="50">
        <v>1</v>
      </c>
    </row>
    <row r="67" spans="1:10" x14ac:dyDescent="0.25">
      <c r="A67" s="143"/>
      <c r="B67" s="140"/>
      <c r="C67" s="72" t="s">
        <v>217</v>
      </c>
      <c r="D67" s="50" t="s">
        <v>5</v>
      </c>
      <c r="E67" s="72" t="s">
        <v>220</v>
      </c>
      <c r="F67" s="53">
        <v>49503003835</v>
      </c>
      <c r="G67" s="50">
        <v>5033</v>
      </c>
      <c r="H67" s="50">
        <v>1</v>
      </c>
      <c r="I67" s="50">
        <v>1</v>
      </c>
      <c r="J67" s="50">
        <v>1</v>
      </c>
    </row>
    <row r="68" spans="1:10" ht="30" customHeight="1" x14ac:dyDescent="0.25">
      <c r="A68" s="136">
        <v>26</v>
      </c>
      <c r="B68" s="135" t="s">
        <v>185</v>
      </c>
      <c r="C68" s="72" t="s">
        <v>88</v>
      </c>
      <c r="D68" s="50" t="s">
        <v>5</v>
      </c>
      <c r="E68" s="72" t="s">
        <v>115</v>
      </c>
      <c r="F68" s="53">
        <v>40003469276</v>
      </c>
      <c r="G68" s="50">
        <v>14155</v>
      </c>
      <c r="H68" s="50">
        <v>1</v>
      </c>
      <c r="I68" s="50">
        <v>1</v>
      </c>
      <c r="J68" s="50">
        <v>1</v>
      </c>
    </row>
    <row r="69" spans="1:10" ht="30" x14ac:dyDescent="0.25">
      <c r="A69" s="136"/>
      <c r="B69" s="135"/>
      <c r="C69" s="72" t="s">
        <v>88</v>
      </c>
      <c r="D69" s="50" t="s">
        <v>5</v>
      </c>
      <c r="E69" s="72" t="s">
        <v>115</v>
      </c>
      <c r="F69" s="53">
        <v>40003469276</v>
      </c>
      <c r="G69" s="50">
        <v>780</v>
      </c>
      <c r="H69" s="50">
        <v>1</v>
      </c>
      <c r="I69" s="50">
        <v>1</v>
      </c>
      <c r="J69" s="50">
        <v>1</v>
      </c>
    </row>
    <row r="70" spans="1:10" ht="30" x14ac:dyDescent="0.25">
      <c r="A70" s="136"/>
      <c r="B70" s="135"/>
      <c r="C70" s="72" t="s">
        <v>88</v>
      </c>
      <c r="D70" s="50" t="s">
        <v>5</v>
      </c>
      <c r="E70" s="72" t="s">
        <v>174</v>
      </c>
      <c r="F70" s="53">
        <v>40003676101</v>
      </c>
      <c r="G70" s="50">
        <v>8891</v>
      </c>
      <c r="H70" s="50">
        <v>1</v>
      </c>
      <c r="I70" s="50">
        <v>1</v>
      </c>
      <c r="J70" s="50">
        <v>1</v>
      </c>
    </row>
    <row r="71" spans="1:10" ht="30" x14ac:dyDescent="0.25">
      <c r="A71" s="136">
        <v>27</v>
      </c>
      <c r="B71" s="135" t="s">
        <v>186</v>
      </c>
      <c r="C71" s="72" t="s">
        <v>221</v>
      </c>
      <c r="D71" s="50" t="s">
        <v>90</v>
      </c>
      <c r="E71" s="72" t="s">
        <v>216</v>
      </c>
      <c r="F71" s="53">
        <v>40003166842</v>
      </c>
      <c r="G71" s="50">
        <v>1591</v>
      </c>
      <c r="H71" s="50">
        <v>1</v>
      </c>
      <c r="I71" s="50">
        <v>1</v>
      </c>
      <c r="J71" s="50">
        <v>1</v>
      </c>
    </row>
    <row r="72" spans="1:10" ht="30" x14ac:dyDescent="0.25">
      <c r="A72" s="136"/>
      <c r="B72" s="135"/>
      <c r="C72" s="72" t="s">
        <v>222</v>
      </c>
      <c r="D72" s="50" t="s">
        <v>153</v>
      </c>
      <c r="E72" s="72" t="s">
        <v>209</v>
      </c>
      <c r="F72" s="53">
        <v>42403012397</v>
      </c>
      <c r="G72" s="50">
        <v>1086</v>
      </c>
      <c r="H72" s="50">
        <v>1</v>
      </c>
      <c r="I72" s="50">
        <v>1</v>
      </c>
      <c r="J72" s="50">
        <v>1</v>
      </c>
    </row>
    <row r="73" spans="1:10" x14ac:dyDescent="0.25">
      <c r="A73" s="136"/>
      <c r="B73" s="135"/>
      <c r="C73" s="72" t="s">
        <v>223</v>
      </c>
      <c r="D73" s="50" t="s">
        <v>201</v>
      </c>
      <c r="E73" s="72" t="s">
        <v>216</v>
      </c>
      <c r="F73" s="53">
        <v>40003166842</v>
      </c>
      <c r="G73" s="50">
        <v>188</v>
      </c>
      <c r="H73" s="50">
        <v>1</v>
      </c>
      <c r="I73" s="50">
        <v>1</v>
      </c>
      <c r="J73" s="50">
        <v>1</v>
      </c>
    </row>
    <row r="74" spans="1:10" x14ac:dyDescent="0.25">
      <c r="A74" s="136"/>
      <c r="B74" s="135"/>
      <c r="C74" s="72" t="s">
        <v>224</v>
      </c>
      <c r="D74" s="50" t="s">
        <v>157</v>
      </c>
      <c r="E74" s="72" t="s">
        <v>216</v>
      </c>
      <c r="F74" s="53">
        <v>40003166842</v>
      </c>
      <c r="G74" s="50">
        <v>73</v>
      </c>
      <c r="H74" s="50">
        <v>1</v>
      </c>
      <c r="I74" s="50">
        <v>1</v>
      </c>
      <c r="J74" s="50">
        <v>1</v>
      </c>
    </row>
    <row r="75" spans="1:10" ht="30" x14ac:dyDescent="0.25">
      <c r="A75" s="136"/>
      <c r="B75" s="135"/>
      <c r="C75" s="72" t="s">
        <v>225</v>
      </c>
      <c r="D75" s="50" t="s">
        <v>152</v>
      </c>
      <c r="E75" s="72" t="s">
        <v>169</v>
      </c>
      <c r="F75" s="53">
        <v>44101001966</v>
      </c>
      <c r="G75" s="50">
        <v>2229</v>
      </c>
      <c r="H75" s="50">
        <v>1</v>
      </c>
      <c r="I75" s="50">
        <v>1</v>
      </c>
      <c r="J75" s="50">
        <v>1</v>
      </c>
    </row>
    <row r="76" spans="1:10" ht="30" x14ac:dyDescent="0.25">
      <c r="A76" s="136"/>
      <c r="B76" s="135"/>
      <c r="C76" s="72" t="s">
        <v>226</v>
      </c>
      <c r="D76" s="50" t="s">
        <v>117</v>
      </c>
      <c r="E76" s="72" t="s">
        <v>227</v>
      </c>
      <c r="F76" s="53">
        <v>40003348586</v>
      </c>
      <c r="G76" s="50">
        <v>716</v>
      </c>
      <c r="H76" s="50">
        <v>1</v>
      </c>
      <c r="I76" s="50">
        <v>1</v>
      </c>
      <c r="J76" s="50">
        <v>1</v>
      </c>
    </row>
  </sheetData>
  <autoFilter ref="A1:J77" xr:uid="{00000000-0009-0000-0000-000002000000}"/>
  <mergeCells count="18">
    <mergeCell ref="B21:B31"/>
    <mergeCell ref="B37:B38"/>
    <mergeCell ref="B39:B44"/>
    <mergeCell ref="B7:B18"/>
    <mergeCell ref="B50:B60"/>
    <mergeCell ref="A50:A60"/>
    <mergeCell ref="A39:A44"/>
    <mergeCell ref="A37:A38"/>
    <mergeCell ref="A21:A31"/>
    <mergeCell ref="A7:A18"/>
    <mergeCell ref="B71:B76"/>
    <mergeCell ref="A71:A76"/>
    <mergeCell ref="B62:B63"/>
    <mergeCell ref="A62:A63"/>
    <mergeCell ref="B64:B67"/>
    <mergeCell ref="A64:A67"/>
    <mergeCell ref="B68:B70"/>
    <mergeCell ref="A68:A70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2:I52"/>
  <sheetViews>
    <sheetView topLeftCell="A34" workbookViewId="0">
      <selection activeCell="A52" sqref="A51:D52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2" spans="1:9" ht="48" customHeight="1" x14ac:dyDescent="0.25">
      <c r="A22" s="99" t="s">
        <v>69</v>
      </c>
      <c r="B22" s="99"/>
      <c r="C22" s="99"/>
      <c r="D22" s="99"/>
      <c r="E22" s="99"/>
      <c r="F22" s="99"/>
      <c r="G22" s="99"/>
      <c r="H22" s="99"/>
      <c r="I22" s="99"/>
    </row>
    <row r="28" spans="1:9" ht="105.75" thickBot="1" x14ac:dyDescent="0.3">
      <c r="A28" s="7"/>
      <c r="B28" s="13" t="s">
        <v>54</v>
      </c>
      <c r="C28" s="13" t="s">
        <v>55</v>
      </c>
      <c r="D28" s="13" t="s">
        <v>32</v>
      </c>
    </row>
    <row r="29" spans="1:9" ht="15.75" thickTop="1" x14ac:dyDescent="0.25">
      <c r="A29" s="35" t="s">
        <v>47</v>
      </c>
      <c r="B29" s="35">
        <v>5</v>
      </c>
      <c r="C29" s="35">
        <v>1</v>
      </c>
      <c r="D29" s="35">
        <v>2</v>
      </c>
    </row>
    <row r="30" spans="1:9" x14ac:dyDescent="0.25">
      <c r="A30" s="25" t="s">
        <v>48</v>
      </c>
      <c r="B30" s="25">
        <v>15</v>
      </c>
      <c r="C30" s="25">
        <v>13</v>
      </c>
      <c r="D30" s="25">
        <v>4</v>
      </c>
    </row>
    <row r="31" spans="1:9" x14ac:dyDescent="0.25">
      <c r="A31" s="25" t="s">
        <v>49</v>
      </c>
      <c r="B31" s="25">
        <v>37</v>
      </c>
      <c r="C31" s="25">
        <v>8</v>
      </c>
      <c r="D31" s="25">
        <v>20</v>
      </c>
    </row>
    <row r="32" spans="1:9" x14ac:dyDescent="0.25">
      <c r="A32" s="25" t="s">
        <v>50</v>
      </c>
      <c r="B32" s="25">
        <v>107</v>
      </c>
      <c r="C32" s="25">
        <v>12</v>
      </c>
      <c r="D32" s="25">
        <v>56</v>
      </c>
    </row>
    <row r="33" spans="1:4" x14ac:dyDescent="0.25">
      <c r="A33" s="25" t="s">
        <v>51</v>
      </c>
      <c r="B33" s="25">
        <v>100</v>
      </c>
      <c r="C33" s="25">
        <v>12</v>
      </c>
      <c r="D33" s="25">
        <v>43</v>
      </c>
    </row>
    <row r="34" spans="1:4" x14ac:dyDescent="0.25">
      <c r="A34" s="25" t="s">
        <v>52</v>
      </c>
      <c r="B34" s="25">
        <v>104</v>
      </c>
      <c r="C34" s="25">
        <v>13</v>
      </c>
      <c r="D34" s="25">
        <v>38</v>
      </c>
    </row>
    <row r="35" spans="1:4" x14ac:dyDescent="0.25">
      <c r="A35" s="25" t="s">
        <v>53</v>
      </c>
      <c r="B35" s="25">
        <v>46</v>
      </c>
      <c r="C35" s="25">
        <v>11</v>
      </c>
      <c r="D35" s="25">
        <v>22</v>
      </c>
    </row>
    <row r="36" spans="1:4" x14ac:dyDescent="0.25">
      <c r="A36" s="25" t="s">
        <v>57</v>
      </c>
      <c r="B36" s="25">
        <v>66</v>
      </c>
      <c r="C36" s="25">
        <v>7</v>
      </c>
      <c r="D36" s="25">
        <v>29</v>
      </c>
    </row>
    <row r="37" spans="1:4" x14ac:dyDescent="0.25">
      <c r="A37" s="25" t="s">
        <v>58</v>
      </c>
      <c r="B37" s="25">
        <v>147</v>
      </c>
      <c r="C37" s="25">
        <v>9</v>
      </c>
      <c r="D37" s="25">
        <v>82</v>
      </c>
    </row>
    <row r="38" spans="1:4" x14ac:dyDescent="0.25">
      <c r="A38" s="25" t="s">
        <v>59</v>
      </c>
      <c r="B38" s="25">
        <v>86</v>
      </c>
      <c r="C38" s="25">
        <v>12</v>
      </c>
      <c r="D38" s="25">
        <v>50</v>
      </c>
    </row>
    <row r="39" spans="1:4" x14ac:dyDescent="0.25">
      <c r="A39" s="25" t="s">
        <v>64</v>
      </c>
      <c r="B39" s="25">
        <v>0</v>
      </c>
      <c r="C39" s="25">
        <v>0</v>
      </c>
      <c r="D39" s="25">
        <v>0</v>
      </c>
    </row>
    <row r="40" spans="1:4" x14ac:dyDescent="0.25">
      <c r="A40" s="25" t="s">
        <v>63</v>
      </c>
      <c r="B40" s="25">
        <v>41</v>
      </c>
      <c r="C40" s="25">
        <v>2</v>
      </c>
      <c r="D40" s="25">
        <v>27</v>
      </c>
    </row>
    <row r="41" spans="1:4" x14ac:dyDescent="0.25">
      <c r="A41" s="25" t="s">
        <v>70</v>
      </c>
      <c r="B41" s="25">
        <v>119</v>
      </c>
      <c r="C41" s="25">
        <v>5</v>
      </c>
      <c r="D41" s="25">
        <v>87</v>
      </c>
    </row>
    <row r="42" spans="1:4" x14ac:dyDescent="0.25">
      <c r="A42" s="25" t="s">
        <v>75</v>
      </c>
      <c r="B42" s="25">
        <v>94</v>
      </c>
      <c r="C42" s="25">
        <v>8</v>
      </c>
      <c r="D42" s="25">
        <v>35</v>
      </c>
    </row>
    <row r="43" spans="1:4" x14ac:dyDescent="0.25">
      <c r="A43" s="25" t="s">
        <v>72</v>
      </c>
      <c r="B43" s="25">
        <v>27</v>
      </c>
      <c r="C43" s="25">
        <v>9</v>
      </c>
      <c r="D43" s="25">
        <v>14</v>
      </c>
    </row>
    <row r="44" spans="1:4" x14ac:dyDescent="0.25">
      <c r="A44" s="25" t="s">
        <v>74</v>
      </c>
      <c r="B44" s="25">
        <v>62</v>
      </c>
      <c r="C44" s="25">
        <v>6</v>
      </c>
      <c r="D44" s="25">
        <v>31</v>
      </c>
    </row>
    <row r="45" spans="1:4" x14ac:dyDescent="0.25">
      <c r="A45" s="25" t="s">
        <v>76</v>
      </c>
      <c r="B45" s="25">
        <v>68</v>
      </c>
      <c r="C45" s="25">
        <v>2</v>
      </c>
      <c r="D45" s="25">
        <v>50</v>
      </c>
    </row>
    <row r="46" spans="1:4" x14ac:dyDescent="0.25">
      <c r="A46" s="76" t="s">
        <v>78</v>
      </c>
      <c r="B46" s="76">
        <v>59</v>
      </c>
      <c r="C46" s="76">
        <v>4</v>
      </c>
      <c r="D46" s="76">
        <v>23</v>
      </c>
    </row>
    <row r="47" spans="1:4" x14ac:dyDescent="0.25">
      <c r="A47" s="76" t="s">
        <v>79</v>
      </c>
      <c r="B47" s="25">
        <v>33</v>
      </c>
      <c r="C47" s="25">
        <v>0</v>
      </c>
      <c r="D47" s="25">
        <v>21</v>
      </c>
    </row>
    <row r="48" spans="1:4" x14ac:dyDescent="0.25">
      <c r="A48" s="76" t="s">
        <v>80</v>
      </c>
      <c r="B48" s="76">
        <v>49</v>
      </c>
      <c r="C48" s="76">
        <v>7</v>
      </c>
      <c r="D48" s="76">
        <v>22</v>
      </c>
    </row>
    <row r="49" spans="1:4" x14ac:dyDescent="0.25">
      <c r="A49" s="76" t="s">
        <v>81</v>
      </c>
      <c r="B49" s="25">
        <v>54</v>
      </c>
      <c r="C49" s="25">
        <v>1</v>
      </c>
      <c r="D49" s="25">
        <v>41</v>
      </c>
    </row>
    <row r="50" spans="1:4" x14ac:dyDescent="0.25">
      <c r="A50" s="76" t="s">
        <v>86</v>
      </c>
      <c r="B50" s="76">
        <v>40</v>
      </c>
      <c r="C50" s="76">
        <v>1</v>
      </c>
      <c r="D50" s="76">
        <v>22</v>
      </c>
    </row>
    <row r="51" spans="1:4" x14ac:dyDescent="0.25">
      <c r="A51" s="76" t="s">
        <v>87</v>
      </c>
      <c r="B51" s="25">
        <v>11</v>
      </c>
      <c r="C51" s="25">
        <v>2</v>
      </c>
      <c r="D51" s="25">
        <v>4</v>
      </c>
    </row>
    <row r="52" spans="1:4" x14ac:dyDescent="0.25">
      <c r="A52" s="76" t="s">
        <v>228</v>
      </c>
      <c r="B52" s="76">
        <v>64</v>
      </c>
      <c r="C52" s="76">
        <v>11</v>
      </c>
      <c r="D52" s="76">
        <v>27</v>
      </c>
    </row>
  </sheetData>
  <mergeCells count="1">
    <mergeCell ref="A22:I22"/>
  </mergeCells>
  <conditionalFormatting sqref="D29:D50 D5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29:B50 B52">
    <cfRule type="iconSet" priority="8">
      <iconSet iconSet="3Arrows">
        <cfvo type="percent" val="0"/>
        <cfvo type="percent" val="33"/>
        <cfvo type="percent" val="67"/>
      </iconSet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{4DF8AEF4-ACAB-4736-A267-1895E4CD7557}</x14:id>
        </ext>
      </extLst>
    </cfRule>
  </conditionalFormatting>
  <conditionalFormatting sqref="C29:C50 C52">
    <cfRule type="iconSet" priority="6">
      <iconSet iconSet="3Arrows">
        <cfvo type="percent" val="0"/>
        <cfvo type="percent" val="33"/>
        <cfvo type="percent" val="67"/>
      </iconSet>
    </cfRule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{8E72D9ED-FE81-4803-8289-3BF85D976F45}</x14:id>
        </ext>
      </extLst>
    </cfRule>
  </conditionalFormatting>
  <conditionalFormatting sqref="D29:D52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9:C5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{887D4A46-4AB6-4160-BD8C-0DC1BC2ECF24}</x14:id>
        </ext>
      </extLst>
    </cfRule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29:B5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{34A2E84D-02F9-471F-AE13-9C24B38CBAA8}</x14:id>
        </ext>
      </extLs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F8AEF4-ACAB-4736-A267-1895E4CD75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B29:B50 B52</xm:sqref>
        </x14:conditionalFormatting>
        <x14:conditionalFormatting xmlns:xm="http://schemas.microsoft.com/office/excel/2006/main">
          <x14:cfRule type="dataBar" id="{8E72D9ED-FE81-4803-8289-3BF85D976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C29:C50 C52</xm:sqref>
        </x14:conditionalFormatting>
        <x14:conditionalFormatting xmlns:xm="http://schemas.microsoft.com/office/excel/2006/main">
          <x14:cfRule type="dataBar" id="{887D4A46-4AB6-4160-BD8C-0DC1BC2ECF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C29:C52</xm:sqref>
        </x14:conditionalFormatting>
        <x14:conditionalFormatting xmlns:xm="http://schemas.microsoft.com/office/excel/2006/main">
          <x14:cfRule type="dataBar" id="{34A2E84D-02F9-471F-AE13-9C24B38CB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B29:B52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I54"/>
  <sheetViews>
    <sheetView topLeftCell="A25" workbookViewId="0">
      <selection activeCell="A54" sqref="A54:D54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9" ht="45" customHeight="1" x14ac:dyDescent="0.25">
      <c r="A28" s="99" t="s">
        <v>69</v>
      </c>
      <c r="B28" s="99"/>
      <c r="C28" s="99"/>
      <c r="D28" s="99"/>
      <c r="E28" s="99"/>
      <c r="F28" s="99"/>
      <c r="G28" s="99"/>
      <c r="H28" s="99"/>
      <c r="I28" s="99"/>
    </row>
    <row r="30" spans="1:9" ht="105.75" thickBot="1" x14ac:dyDescent="0.3">
      <c r="A30" s="7"/>
      <c r="B30" s="13" t="s">
        <v>54</v>
      </c>
      <c r="C30" s="13" t="s">
        <v>55</v>
      </c>
      <c r="D30" s="13" t="s">
        <v>56</v>
      </c>
    </row>
    <row r="31" spans="1:9" ht="15.75" thickTop="1" x14ac:dyDescent="0.25">
      <c r="A31" s="35" t="s">
        <v>47</v>
      </c>
      <c r="B31" s="38">
        <v>5982</v>
      </c>
      <c r="C31" s="38">
        <v>795</v>
      </c>
      <c r="D31" s="38">
        <v>1129</v>
      </c>
    </row>
    <row r="32" spans="1:9" x14ac:dyDescent="0.25">
      <c r="A32" s="25" t="s">
        <v>48</v>
      </c>
      <c r="B32" s="50">
        <v>34540</v>
      </c>
      <c r="C32" s="50">
        <v>67065</v>
      </c>
      <c r="D32" s="50">
        <v>3629</v>
      </c>
    </row>
    <row r="33" spans="1:4" x14ac:dyDescent="0.25">
      <c r="A33" s="25" t="s">
        <v>49</v>
      </c>
      <c r="B33" s="50">
        <v>377898</v>
      </c>
      <c r="C33" s="50">
        <v>4548</v>
      </c>
      <c r="D33" s="50">
        <v>8499</v>
      </c>
    </row>
    <row r="34" spans="1:4" x14ac:dyDescent="0.25">
      <c r="A34" s="25" t="s">
        <v>50</v>
      </c>
      <c r="B34" s="50">
        <v>1078644</v>
      </c>
      <c r="C34" s="50">
        <v>94474</v>
      </c>
      <c r="D34" s="50">
        <v>9858</v>
      </c>
    </row>
    <row r="35" spans="1:4" x14ac:dyDescent="0.25">
      <c r="A35" s="25" t="s">
        <v>51</v>
      </c>
      <c r="B35" s="50">
        <v>1058952</v>
      </c>
      <c r="C35" s="50">
        <v>19275</v>
      </c>
      <c r="D35" s="50">
        <v>9627</v>
      </c>
    </row>
    <row r="36" spans="1:4" x14ac:dyDescent="0.25">
      <c r="A36" s="25" t="s">
        <v>52</v>
      </c>
      <c r="B36" s="50">
        <v>824017</v>
      </c>
      <c r="C36" s="50">
        <v>330713</v>
      </c>
      <c r="D36" s="50">
        <v>9869</v>
      </c>
    </row>
    <row r="37" spans="1:4" x14ac:dyDescent="0.25">
      <c r="A37" s="25" t="s">
        <v>53</v>
      </c>
      <c r="B37" s="50">
        <v>398281</v>
      </c>
      <c r="C37" s="50">
        <v>19754</v>
      </c>
      <c r="D37" s="50">
        <v>7334</v>
      </c>
    </row>
    <row r="38" spans="1:4" x14ac:dyDescent="0.25">
      <c r="A38" s="25" t="s">
        <v>57</v>
      </c>
      <c r="B38" s="50">
        <v>548749.01</v>
      </c>
      <c r="C38" s="50">
        <v>17317</v>
      </c>
      <c r="D38" s="50">
        <v>7754.33</v>
      </c>
    </row>
    <row r="39" spans="1:4" x14ac:dyDescent="0.25">
      <c r="A39" s="25" t="s">
        <v>58</v>
      </c>
      <c r="B39" s="50">
        <v>2061890</v>
      </c>
      <c r="C39" s="50">
        <v>13542</v>
      </c>
      <c r="D39" s="50">
        <v>13304</v>
      </c>
    </row>
    <row r="40" spans="1:4" x14ac:dyDescent="0.25">
      <c r="A40" s="25" t="s">
        <v>59</v>
      </c>
      <c r="B40" s="50">
        <v>911330.81</v>
      </c>
      <c r="C40" s="50">
        <v>26874.91</v>
      </c>
      <c r="D40" s="50">
        <v>9573.5300000000007</v>
      </c>
    </row>
    <row r="41" spans="1:4" x14ac:dyDescent="0.25">
      <c r="A41" s="25" t="s">
        <v>64</v>
      </c>
      <c r="B41" s="25">
        <v>0</v>
      </c>
      <c r="C41" s="25">
        <v>0</v>
      </c>
      <c r="D41" s="25">
        <v>0</v>
      </c>
    </row>
    <row r="42" spans="1:4" x14ac:dyDescent="0.25">
      <c r="A42" s="25" t="s">
        <v>63</v>
      </c>
      <c r="B42" s="50">
        <v>724123.07</v>
      </c>
      <c r="C42" s="50">
        <v>3596.6</v>
      </c>
      <c r="D42" s="50">
        <v>16924</v>
      </c>
    </row>
    <row r="43" spans="1:4" x14ac:dyDescent="0.25">
      <c r="A43" s="25" t="s">
        <v>70</v>
      </c>
      <c r="B43" s="50">
        <v>2413156</v>
      </c>
      <c r="C43" s="50">
        <v>57556</v>
      </c>
      <c r="D43" s="50">
        <v>19925</v>
      </c>
    </row>
    <row r="44" spans="1:4" x14ac:dyDescent="0.25">
      <c r="A44" s="25" t="s">
        <v>71</v>
      </c>
      <c r="B44" s="50">
        <v>927900</v>
      </c>
      <c r="C44" s="50">
        <v>56000</v>
      </c>
      <c r="D44" s="50">
        <v>9646</v>
      </c>
    </row>
    <row r="45" spans="1:4" x14ac:dyDescent="0.25">
      <c r="A45" s="25" t="s">
        <v>72</v>
      </c>
      <c r="B45" s="50">
        <v>352378</v>
      </c>
      <c r="C45" s="50">
        <v>11941</v>
      </c>
      <c r="D45" s="50">
        <v>10120</v>
      </c>
    </row>
    <row r="46" spans="1:4" x14ac:dyDescent="0.25">
      <c r="A46" s="25" t="s">
        <v>74</v>
      </c>
      <c r="B46" s="50">
        <v>848013</v>
      </c>
      <c r="C46" s="50">
        <v>10980</v>
      </c>
      <c r="D46" s="50">
        <v>12632</v>
      </c>
    </row>
    <row r="47" spans="1:4" x14ac:dyDescent="0.25">
      <c r="A47" s="25" t="s">
        <v>77</v>
      </c>
      <c r="B47" s="50">
        <v>1545233</v>
      </c>
      <c r="C47" s="50">
        <v>23495</v>
      </c>
      <c r="D47" s="50">
        <v>22410</v>
      </c>
    </row>
    <row r="48" spans="1:4" x14ac:dyDescent="0.25">
      <c r="A48" s="76" t="s">
        <v>85</v>
      </c>
      <c r="B48" s="77">
        <v>556118</v>
      </c>
      <c r="C48" s="77">
        <v>51068</v>
      </c>
      <c r="D48" s="77">
        <v>9638</v>
      </c>
    </row>
    <row r="49" spans="1:4" x14ac:dyDescent="0.25">
      <c r="A49" s="76" t="s">
        <v>84</v>
      </c>
      <c r="B49" s="50">
        <v>586383</v>
      </c>
      <c r="C49" s="50">
        <v>0</v>
      </c>
      <c r="D49" s="50">
        <v>17769</v>
      </c>
    </row>
    <row r="50" spans="1:4" x14ac:dyDescent="0.25">
      <c r="A50" s="76" t="s">
        <v>83</v>
      </c>
      <c r="B50" s="77">
        <v>534438</v>
      </c>
      <c r="C50" s="77">
        <v>15293</v>
      </c>
      <c r="D50" s="77">
        <v>9817</v>
      </c>
    </row>
    <row r="51" spans="1:4" x14ac:dyDescent="0.25">
      <c r="A51" s="76" t="s">
        <v>82</v>
      </c>
      <c r="B51" s="50">
        <v>1166881</v>
      </c>
      <c r="C51" s="50">
        <v>7641</v>
      </c>
      <c r="D51" s="50">
        <v>21355</v>
      </c>
    </row>
    <row r="52" spans="1:4" x14ac:dyDescent="0.25">
      <c r="A52" s="76" t="s">
        <v>86</v>
      </c>
      <c r="B52" s="77">
        <v>600082</v>
      </c>
      <c r="C52" s="77">
        <v>563</v>
      </c>
      <c r="D52" s="77">
        <v>14650</v>
      </c>
    </row>
    <row r="53" spans="1:4" x14ac:dyDescent="0.25">
      <c r="A53" s="76" t="s">
        <v>87</v>
      </c>
      <c r="B53" s="50">
        <v>125937</v>
      </c>
      <c r="C53" s="25">
        <v>848</v>
      </c>
      <c r="D53" s="50">
        <v>9753</v>
      </c>
    </row>
    <row r="54" spans="1:4" x14ac:dyDescent="0.25">
      <c r="A54" s="76" t="s">
        <v>228</v>
      </c>
      <c r="B54" s="77">
        <v>824680</v>
      </c>
      <c r="C54" s="77">
        <v>21414</v>
      </c>
      <c r="D54" s="77">
        <v>11281</v>
      </c>
    </row>
  </sheetData>
  <mergeCells count="1">
    <mergeCell ref="A28:I28"/>
  </mergeCells>
  <conditionalFormatting sqref="B31:B52 B54">
    <cfRule type="iconSet" priority="13">
      <iconSet iconSet="3Arrows">
        <cfvo type="percent" val="0"/>
        <cfvo type="percent" val="33"/>
        <cfvo type="percent" val="67"/>
      </iconSet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{511A8A31-8BE0-49DA-9203-5565CE9A0E90}</x14:id>
        </ext>
      </extLst>
    </cfRule>
  </conditionalFormatting>
  <conditionalFormatting sqref="C31:C52 C54">
    <cfRule type="iconSet" priority="11">
      <iconSet iconSet="3Arrows">
        <cfvo type="percent" val="0"/>
        <cfvo type="percent" val="33"/>
        <cfvo type="percent" val="67"/>
      </iconSet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{8BCDF37B-2116-4754-B3C2-3392AB0F1150}</x14:id>
        </ext>
      </extLst>
    </cfRule>
  </conditionalFormatting>
  <conditionalFormatting sqref="D31:D52">
    <cfRule type="iconSet" priority="9">
      <iconSet iconSet="3Arrows">
        <cfvo type="percent" val="0"/>
        <cfvo type="percent" val="33"/>
        <cfvo type="percent" val="67"/>
      </iconSet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{E64C0E3F-6E88-4092-A691-FE8417AAB78A}</x14:id>
        </ext>
      </extLst>
    </cfRule>
  </conditionalFormatting>
  <conditionalFormatting sqref="B31:B5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{0B784DF3-2051-440E-B792-82862A1D9D33}</x14:id>
        </ext>
      </extLs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C31:C5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{DE6B9868-97CF-473B-BD12-0B7F6596066C}</x14:id>
        </ext>
      </extLs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31:D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{92A7A39D-C8B9-4F55-938F-A9B6910A3CA6}</x14:id>
        </ext>
      </extLs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1A8A31-8BE0-49DA-9203-5565CE9A0E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B31:B52 B54</xm:sqref>
        </x14:conditionalFormatting>
        <x14:conditionalFormatting xmlns:xm="http://schemas.microsoft.com/office/excel/2006/main">
          <x14:cfRule type="dataBar" id="{8BCDF37B-2116-4754-B3C2-3392AB0F1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C31:C52 C54</xm:sqref>
        </x14:conditionalFormatting>
        <x14:conditionalFormatting xmlns:xm="http://schemas.microsoft.com/office/excel/2006/main">
          <x14:cfRule type="dataBar" id="{E64C0E3F-6E88-4092-A691-FE8417AAB7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D31:D52</xm:sqref>
        </x14:conditionalFormatting>
        <x14:conditionalFormatting xmlns:xm="http://schemas.microsoft.com/office/excel/2006/main">
          <x14:cfRule type="dataBar" id="{0B784DF3-2051-440E-B792-82862A1D9D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B31:B54</xm:sqref>
        </x14:conditionalFormatting>
        <x14:conditionalFormatting xmlns:xm="http://schemas.microsoft.com/office/excel/2006/main">
          <x14:cfRule type="dataBar" id="{DE6B9868-97CF-473B-BD12-0B7F659606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C31:C54</xm:sqref>
        </x14:conditionalFormatting>
        <x14:conditionalFormatting xmlns:xm="http://schemas.microsoft.com/office/excel/2006/main">
          <x14:cfRule type="dataBar" id="{92A7A39D-C8B9-4F55-938F-A9B6910A3C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D31:D54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2020_3_cet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2020-07-16T06:35:10Z</cp:lastPrinted>
  <dcterms:created xsi:type="dcterms:W3CDTF">2015-10-21T06:37:46Z</dcterms:created>
  <dcterms:modified xsi:type="dcterms:W3CDTF">2020-10-22T08:57:46Z</dcterms:modified>
</cp:coreProperties>
</file>