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Rezultāti-gads-2023/"/>
    </mc:Choice>
  </mc:AlternateContent>
  <xr:revisionPtr revIDLastSave="318" documentId="13_ncr:1_{92139331-7841-4F2C-911C-C2411BF34322}" xr6:coauthVersionLast="47" xr6:coauthVersionMax="47" xr10:uidLastSave="{681E1A83-4A39-4250-B9C6-953CB7C653B8}"/>
  <bookViews>
    <workbookView xWindow="-28920" yWindow="-120" windowWidth="29040" windowHeight="17640" xr2:uid="{0DECAE92-860A-4739-9EAE-09DF03DE3C8A}"/>
  </bookViews>
  <sheets>
    <sheet name="Rezultātu-publikācija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20" i="1"/>
  <c r="E20" i="1"/>
  <c r="D13" i="1"/>
  <c r="C13" i="1"/>
  <c r="D12" i="1"/>
  <c r="C12" i="1"/>
  <c r="C11" i="1"/>
  <c r="G19" i="1"/>
  <c r="H18" i="1"/>
  <c r="G18" i="1"/>
  <c r="H24" i="1" l="1"/>
  <c r="G24" i="1"/>
  <c r="H13" i="1" l="1"/>
  <c r="H12" i="1"/>
  <c r="H11" i="1"/>
  <c r="G13" i="1"/>
  <c r="G12" i="1"/>
  <c r="G11" i="1"/>
  <c r="D15" i="1"/>
  <c r="H15" i="1" s="1"/>
  <c r="C15" i="1"/>
  <c r="D9" i="1"/>
  <c r="C9" i="1"/>
  <c r="D22" i="1"/>
  <c r="F22" i="1"/>
  <c r="G22" i="1" l="1"/>
  <c r="H22" i="1"/>
  <c r="C7" i="1"/>
  <c r="D7" i="1"/>
  <c r="F9" i="1"/>
  <c r="F7" i="1" s="1"/>
  <c r="E9" i="1"/>
  <c r="E7" i="1" s="1"/>
  <c r="G15" i="1" l="1"/>
  <c r="H7" i="1" l="1"/>
  <c r="H9" i="1"/>
  <c r="G7" i="1"/>
  <c r="C20" i="1"/>
  <c r="G9" i="1"/>
  <c r="D20" i="1"/>
</calcChain>
</file>

<file path=xl/sharedStrings.xml><?xml version="1.0" encoding="utf-8"?>
<sst xmlns="http://schemas.openxmlformats.org/spreadsheetml/2006/main" count="32" uniqueCount="23">
  <si>
    <t xml:space="preserve">Sabiedrisko pakalpojumu sniedzēju iepirkumu likuma publikāciju statistikas rādītāji </t>
  </si>
  <si>
    <t>Aktualizēts: 14.02.2024.</t>
  </si>
  <si>
    <t>Pārskata periods</t>
  </si>
  <si>
    <t>Dati</t>
  </si>
  <si>
    <t>2022. gada attiecīgā perioda dati</t>
  </si>
  <si>
    <t xml:space="preserve">Īpatsvats (%) </t>
  </si>
  <si>
    <t>Rezultātu paziņojumu skaits</t>
  </si>
  <si>
    <t xml:space="preserve">Kopējā noslēgtā līgumsumma (EUR bez PVN** </t>
  </si>
  <si>
    <t xml:space="preserve">Kopējā noslēgtā līgumsumma (EUR bez PVN)** </t>
  </si>
  <si>
    <t xml:space="preserve">Kopējā noslēgtā līgumsumma (EUR bez PVN)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</si>
  <si>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</si>
  <si>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</si>
  <si>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</si>
  <si>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</si>
  <si>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</si>
  <si>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</si>
  <si>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</si>
  <si>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</si>
  <si>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</si>
  <si>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2. pielikuma pakalpojumi</t>
  </si>
  <si>
    <t>Rezultātu paziņojumu skaitu veido - Paziņojums par līguma slēgšanas tiesību piešķiršanu - sabiedriskie pakalpojumi, Paziņojums par metu konkursa rezultātiem - sabiedriskie pakalpojumi, Paziņojums par sociālajiem un citiem īpašiem pakalpojumiem - paziņojums par līguma slēgšanas tiesību piešķiršanu (sabiedriskie pakalpojumi), Paziņojums par līguma slēgšanas tiesību piešķiršanu attiecībā uz sociālajiem un citiem īpašiem pakalpojumiem</t>
  </si>
  <si>
    <t>* iepirkumi ar paredzamo līgumcenu, kas ir vienāda ar MK noteiktajām līgumcenu robežvērtībām vai lielāka par to</t>
  </si>
  <si>
    <t>** neiekļaujot līgumus vispārīgās vienošanās ietvaros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</si>
</sst>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7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5" xfId="0" applyFont="1" applyBorder="1"/>
    <xf numFmtId="3" fontId="3" fillId="4" borderId="6" xfId="0" applyNumberFormat="1" applyFont="1" applyFill="1" applyBorder="1"/>
    <xf numFmtId="3" fontId="3" fillId="0" borderId="6" xfId="0" applyNumberFormat="1" applyFont="1" applyBorder="1"/>
    <xf numFmtId="3" fontId="3" fillId="0" borderId="5" xfId="0" applyNumberFormat="1" applyFont="1" applyBorder="1"/>
    <xf numFmtId="164" fontId="2" fillId="0" borderId="5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0" fontId="4" fillId="0" borderId="1" xfId="0" applyFont="1" applyBorder="1"/>
    <xf numFmtId="0" fontId="5" fillId="0" borderId="6" xfId="0" applyFont="1" applyBorder="1"/>
    <xf numFmtId="3" fontId="5" fillId="0" borderId="6" xfId="0" applyNumberFormat="1" applyFont="1" applyBorder="1"/>
    <xf numFmtId="164" fontId="2" fillId="0" borderId="6" xfId="0" applyNumberFormat="1" applyFont="1" applyBorder="1"/>
    <xf numFmtId="0" fontId="2" fillId="2" borderId="4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3" fontId="2" fillId="4" borderId="7" xfId="0" applyNumberFormat="1" applyFont="1" applyFill="1" applyBorder="1"/>
    <xf numFmtId="3" fontId="2" fillId="0" borderId="7" xfId="0" applyNumberFormat="1" applyFont="1" applyBorder="1"/>
    <xf numFmtId="164" fontId="2" fillId="0" borderId="7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3" fontId="2" fillId="5" borderId="3" xfId="0" applyNumberFormat="1" applyFont="1" applyFill="1" applyBorder="1"/>
    <xf numFmtId="164" fontId="2" fillId="5" borderId="3" xfId="0" applyNumberFormat="1" applyFont="1" applyFill="1" applyBorder="1"/>
    <xf numFmtId="164" fontId="2" fillId="5" borderId="4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1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7" borderId="1" xfId="0" applyFont="1" applyFill="1" applyBorder="1" applyAlignment="1">
      <alignment wrapText="1"/>
    </xf>
    <xf numFmtId="0" fontId="0" fillId="8" borderId="1" xfId="0" applyFill="1" applyBorder="1"/>
    <xf numFmtId="0" fontId="2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0" borderId="1" xfId="0" applyBorder="1"/>
    <xf numFmtId="0" fontId="5" fillId="10" borderId="5" xfId="0" applyFont="1" applyFill="1" applyBorder="1" applyAlignment="1">
      <alignment horizontal="left"/>
    </xf>
    <xf numFmtId="3" fontId="5" fillId="10" borderId="5" xfId="0" applyNumberFormat="1" applyFont="1" applyFill="1" applyBorder="1"/>
    <xf numFmtId="3" fontId="5" fillId="10" borderId="1" xfId="0" applyNumberFormat="1" applyFont="1" applyFill="1" applyBorder="1"/>
    <xf numFmtId="165" fontId="2" fillId="0" borderId="1" xfId="0" applyNumberFormat="1" applyFont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0" fillId="7" borderId="7" xfId="0" applyNumberFormat="1" applyFill="1" applyBorder="1"/>
    <xf numFmtId="0" fontId="0" fillId="0" borderId="8" xfId="0" applyBorder="1"/>
    <xf numFmtId="3" fontId="0" fillId="0" borderId="1" xfId="0" applyNumberFormat="1" applyBorder="1"/>
    <xf numFmtId="166" fontId="2" fillId="0" borderId="0" xfId="0" applyNumberFormat="1" applyFont="1"/>
    <xf numFmtId="3" fontId="2" fillId="4" borderId="1" xfId="0" applyNumberFormat="1" applyFont="1" applyFill="1" applyBorder="1"/>
    <xf numFmtId="3" fontId="6" fillId="0" borderId="1" xfId="0" applyNumberFormat="1" applyFont="1" applyBorder="1"/>
    <xf numFmtId="164" fontId="0" fillId="7" borderId="1" xfId="0" applyNumberFormat="1" applyFill="1" applyBorder="1"/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0FC2-6900-4933-885D-3BE7B9855508}">
  <dimension ref="A1:K30"/>
  <sheetViews>
    <sheetView tabSelected="1" workbookViewId="0">
      <selection activeCell="E31" sqref="E31"/>
    </sheetView>
  </sheetViews>
  <sheetFormatPr defaultRowHeight="14.45"/>
  <cols>
    <col min="1" max="1" width="35.5703125" customWidth="1"/>
    <col min="2" max="2" width="7.85546875" customWidth="1"/>
    <col min="3" max="3" width="10.85546875" customWidth="1"/>
    <col min="4" max="4" width="12.5703125" bestFit="1" customWidth="1"/>
    <col min="5" max="5" width="10.140625" customWidth="1"/>
    <col min="6" max="6" width="13.140625" customWidth="1"/>
    <col min="7" max="7" width="11.140625" customWidth="1"/>
    <col min="8" max="8" width="12.28515625" bestFit="1" customWidth="1"/>
    <col min="9" max="9" width="10.85546875" bestFit="1" customWidth="1"/>
  </cols>
  <sheetData>
    <row r="1" spans="1:11" ht="15.6">
      <c r="A1" s="64" t="s">
        <v>0</v>
      </c>
      <c r="B1" s="64"/>
      <c r="C1" s="64"/>
      <c r="D1" s="64"/>
      <c r="E1" s="64"/>
      <c r="F1" s="64"/>
      <c r="G1" s="64"/>
    </row>
    <row r="2" spans="1:11" s="1" customFormat="1" ht="12.95"/>
    <row r="3" spans="1:11" s="1" customFormat="1" ht="12.95">
      <c r="A3" s="1" t="s">
        <v>1</v>
      </c>
    </row>
    <row r="4" spans="1:11" s="1" customFormat="1" ht="12.95">
      <c r="A4" s="65"/>
      <c r="B4" s="66" t="s">
        <v>2</v>
      </c>
      <c r="C4" s="67" t="s">
        <v>3</v>
      </c>
      <c r="D4" s="67"/>
      <c r="E4" s="68" t="s">
        <v>4</v>
      </c>
      <c r="F4" s="68"/>
      <c r="G4" s="66" t="s">
        <v>5</v>
      </c>
      <c r="H4" s="66"/>
    </row>
    <row r="5" spans="1:11" s="1" customFormat="1" ht="65.099999999999994">
      <c r="A5" s="65"/>
      <c r="B5" s="66"/>
      <c r="C5" s="2" t="s">
        <v>6</v>
      </c>
      <c r="D5" s="2" t="s">
        <v>7</v>
      </c>
      <c r="E5" s="2" t="s">
        <v>6</v>
      </c>
      <c r="F5" s="2" t="s">
        <v>8</v>
      </c>
      <c r="G5" s="2" t="s">
        <v>6</v>
      </c>
      <c r="H5" s="2" t="s">
        <v>9</v>
      </c>
    </row>
    <row r="6" spans="1:11" s="1" customFormat="1" ht="12.95">
      <c r="A6" s="71" t="s">
        <v>10</v>
      </c>
      <c r="B6" s="72"/>
      <c r="C6" s="72"/>
      <c r="D6" s="72"/>
      <c r="E6" s="72"/>
      <c r="F6" s="72"/>
      <c r="G6" s="72"/>
      <c r="H6" s="73"/>
    </row>
    <row r="7" spans="1:11" s="1" customFormat="1" ht="12.95">
      <c r="A7" s="3" t="s">
        <v>11</v>
      </c>
      <c r="B7" s="4">
        <v>2023</v>
      </c>
      <c r="C7" s="6">
        <f>C9+C22</f>
        <v>282</v>
      </c>
      <c r="D7" s="5">
        <f>D9+D22</f>
        <v>610526981</v>
      </c>
      <c r="E7" s="6">
        <f>E9+E22</f>
        <v>240</v>
      </c>
      <c r="F7" s="7">
        <f>F9+F22</f>
        <v>685384260</v>
      </c>
      <c r="G7" s="8">
        <f>(C7-E7)/E7*100</f>
        <v>17.5</v>
      </c>
      <c r="H7" s="8">
        <f>(D7-F7)/F7*100</f>
        <v>-10.921943115530549</v>
      </c>
    </row>
    <row r="8" spans="1:11" s="1" customFormat="1" ht="12.95">
      <c r="A8" s="9" t="s">
        <v>12</v>
      </c>
      <c r="B8" s="10"/>
      <c r="C8" s="11"/>
      <c r="D8" s="12"/>
      <c r="E8" s="12"/>
      <c r="F8" s="11"/>
      <c r="G8" s="13"/>
      <c r="H8" s="14"/>
    </row>
    <row r="9" spans="1:11" s="1" customFormat="1" ht="12.95">
      <c r="A9" s="15" t="s">
        <v>13</v>
      </c>
      <c r="B9" s="4">
        <v>2023</v>
      </c>
      <c r="C9" s="16">
        <f>C11+C12+C13</f>
        <v>282</v>
      </c>
      <c r="D9" s="17">
        <f>D11+D12+D13</f>
        <v>610526981</v>
      </c>
      <c r="E9" s="17">
        <f>E11+E12+E13</f>
        <v>238</v>
      </c>
      <c r="F9" s="17">
        <f>F11+F12+F13</f>
        <v>682554601</v>
      </c>
      <c r="G9" s="18">
        <f>(C9-E9)/E9*100</f>
        <v>18.487394957983195</v>
      </c>
      <c r="H9" s="18">
        <f>(D9-F9)/F9*100</f>
        <v>-10.55265320817902</v>
      </c>
    </row>
    <row r="10" spans="1:11" s="1" customFormat="1" ht="12.95">
      <c r="A10" s="9" t="s">
        <v>12</v>
      </c>
      <c r="B10" s="10"/>
      <c r="C10" s="11"/>
      <c r="D10" s="12"/>
      <c r="E10" s="12"/>
      <c r="F10" s="12"/>
      <c r="G10" s="12"/>
      <c r="H10" s="19"/>
    </row>
    <row r="11" spans="1:11" s="1" customFormat="1" ht="12.95">
      <c r="A11" s="20" t="s">
        <v>14</v>
      </c>
      <c r="B11" s="4">
        <v>2023</v>
      </c>
      <c r="C11" s="25">
        <f>49+11</f>
        <v>60</v>
      </c>
      <c r="D11" s="61">
        <f>186058601+45761475</f>
        <v>231820076</v>
      </c>
      <c r="E11" s="21">
        <v>33</v>
      </c>
      <c r="F11" s="22">
        <v>176796212</v>
      </c>
      <c r="G11" s="24">
        <f t="shared" ref="G11:H13" si="0">(C11-E11)/E11*100</f>
        <v>81.818181818181827</v>
      </c>
      <c r="H11" s="24">
        <f t="shared" si="0"/>
        <v>31.122761838358841</v>
      </c>
    </row>
    <row r="12" spans="1:11" s="1" customFormat="1" ht="12.95">
      <c r="A12" s="20" t="s">
        <v>15</v>
      </c>
      <c r="B12" s="4">
        <v>2023</v>
      </c>
      <c r="C12" s="25">
        <f>118+21</f>
        <v>139</v>
      </c>
      <c r="D12" s="61">
        <f>250740162+30435815</f>
        <v>281175977</v>
      </c>
      <c r="E12" s="25">
        <v>143</v>
      </c>
      <c r="F12" s="26">
        <v>467933684</v>
      </c>
      <c r="G12" s="27">
        <f t="shared" si="0"/>
        <v>-2.7972027972027971</v>
      </c>
      <c r="H12" s="27">
        <f t="shared" si="0"/>
        <v>-39.911148392557266</v>
      </c>
    </row>
    <row r="13" spans="1:11" s="1" customFormat="1" ht="12.95">
      <c r="A13" s="28" t="s">
        <v>16</v>
      </c>
      <c r="B13" s="4">
        <v>2023</v>
      </c>
      <c r="C13" s="25">
        <f>68+15</f>
        <v>83</v>
      </c>
      <c r="D13" s="61">
        <f>90754671+6776257</f>
        <v>97530928</v>
      </c>
      <c r="E13" s="4">
        <v>62</v>
      </c>
      <c r="F13" s="29">
        <v>37824705</v>
      </c>
      <c r="G13" s="8">
        <f t="shared" si="0"/>
        <v>33.87096774193548</v>
      </c>
      <c r="H13" s="8">
        <f t="shared" si="0"/>
        <v>157.84980477706304</v>
      </c>
      <c r="K13" s="60"/>
    </row>
    <row r="14" spans="1:11" s="1" customFormat="1" ht="12.95">
      <c r="A14" s="30"/>
      <c r="B14" s="31"/>
      <c r="C14" s="31"/>
      <c r="D14" s="32"/>
      <c r="E14" s="32"/>
      <c r="F14" s="32"/>
      <c r="G14" s="33"/>
      <c r="H14" s="34"/>
      <c r="K14" s="60"/>
    </row>
    <row r="15" spans="1:11" ht="15.6">
      <c r="A15" s="39" t="s">
        <v>17</v>
      </c>
      <c r="B15" s="4">
        <v>2023</v>
      </c>
      <c r="C15" s="4">
        <f>C17+C18+C19</f>
        <v>2</v>
      </c>
      <c r="D15" s="29">
        <f>D17+D18+D19</f>
        <v>2508440</v>
      </c>
      <c r="E15" s="29">
        <v>2</v>
      </c>
      <c r="F15" s="29">
        <v>156064</v>
      </c>
      <c r="G15" s="8">
        <f>(C15-E15)/E15*100</f>
        <v>0</v>
      </c>
      <c r="H15" s="8">
        <f>(D15-F15)/F15*100</f>
        <v>1507.3149477137586</v>
      </c>
    </row>
    <row r="16" spans="1:11" ht="12.75" customHeight="1">
      <c r="A16" s="35" t="s">
        <v>12</v>
      </c>
      <c r="B16" s="10"/>
      <c r="C16" s="11"/>
      <c r="D16" s="12"/>
      <c r="E16" s="12"/>
      <c r="F16" s="12"/>
      <c r="G16" s="12"/>
      <c r="H16" s="19"/>
    </row>
    <row r="17" spans="1:11" ht="13.5" customHeight="1">
      <c r="A17" s="40" t="s">
        <v>14</v>
      </c>
      <c r="B17" s="4">
        <v>2023</v>
      </c>
      <c r="C17" s="48">
        <v>0</v>
      </c>
      <c r="D17" s="48">
        <v>0</v>
      </c>
      <c r="E17" s="21">
        <v>0</v>
      </c>
      <c r="F17" s="23">
        <v>0</v>
      </c>
      <c r="G17" s="24">
        <v>0</v>
      </c>
      <c r="H17" s="24">
        <v>0</v>
      </c>
    </row>
    <row r="18" spans="1:11" ht="13.5" customHeight="1">
      <c r="A18" s="40" t="s">
        <v>15</v>
      </c>
      <c r="B18" s="4">
        <v>2023</v>
      </c>
      <c r="C18" s="48">
        <v>1</v>
      </c>
      <c r="D18" s="59">
        <v>1287782</v>
      </c>
      <c r="E18" s="25">
        <v>1</v>
      </c>
      <c r="F18" s="26">
        <v>156064</v>
      </c>
      <c r="G18" s="27">
        <f>(C18-E18)/E18*100</f>
        <v>0</v>
      </c>
      <c r="H18" s="27">
        <f>(D18-F18)/F18*100</f>
        <v>725.16275374205452</v>
      </c>
    </row>
    <row r="19" spans="1:11" ht="15" thickBot="1">
      <c r="A19" s="41" t="s">
        <v>16</v>
      </c>
      <c r="B19" s="4">
        <v>2023</v>
      </c>
      <c r="C19" s="58">
        <v>1</v>
      </c>
      <c r="D19" s="58">
        <v>1220658</v>
      </c>
      <c r="E19" s="36">
        <v>1</v>
      </c>
      <c r="F19" s="37">
        <v>0</v>
      </c>
      <c r="G19" s="38">
        <f>(C19-E19)/E19*100</f>
        <v>0</v>
      </c>
      <c r="H19" s="38">
        <v>100</v>
      </c>
    </row>
    <row r="20" spans="1:11" ht="39.6">
      <c r="A20" s="42" t="s">
        <v>18</v>
      </c>
      <c r="B20" s="4">
        <v>2023</v>
      </c>
      <c r="C20" s="57">
        <f>C15/C7*100</f>
        <v>0.70921985815602839</v>
      </c>
      <c r="D20" s="57">
        <f>D15/D7*100</f>
        <v>0.41086472474834002</v>
      </c>
      <c r="E20" s="63">
        <f>E15/E7*100</f>
        <v>0.83333333333333337</v>
      </c>
      <c r="F20" s="63">
        <f>F15/F7*100</f>
        <v>2.2770292390432191E-2</v>
      </c>
      <c r="G20" s="43"/>
      <c r="H20" s="43"/>
    </row>
    <row r="21" spans="1:11">
      <c r="A21" s="74"/>
      <c r="B21" s="75"/>
      <c r="C21" s="75"/>
      <c r="D21" s="75"/>
      <c r="E21" s="75"/>
      <c r="F21" s="75"/>
      <c r="G21" s="75"/>
      <c r="H21" s="75"/>
    </row>
    <row r="22" spans="1:11">
      <c r="A22" s="49" t="s">
        <v>19</v>
      </c>
      <c r="B22" s="4">
        <v>2023</v>
      </c>
      <c r="C22" s="50">
        <v>0</v>
      </c>
      <c r="D22" s="50">
        <f>D24</f>
        <v>0</v>
      </c>
      <c r="E22" s="50">
        <v>2</v>
      </c>
      <c r="F22" s="51">
        <f>F24</f>
        <v>2829659</v>
      </c>
      <c r="G22" s="52">
        <f>(C22-E22)/E22*100</f>
        <v>-100</v>
      </c>
      <c r="H22" s="27">
        <f>(D22-F22)/F22*100</f>
        <v>-100</v>
      </c>
    </row>
    <row r="23" spans="1:11">
      <c r="A23" s="28" t="s">
        <v>12</v>
      </c>
      <c r="B23" s="53"/>
      <c r="C23" s="54"/>
      <c r="D23" s="54"/>
      <c r="E23" s="54"/>
      <c r="F23" s="54"/>
      <c r="G23" s="55"/>
      <c r="H23" s="56"/>
    </row>
    <row r="24" spans="1:11">
      <c r="A24" s="15" t="s">
        <v>13</v>
      </c>
      <c r="B24" s="25">
        <v>2023</v>
      </c>
      <c r="C24" s="25">
        <v>0</v>
      </c>
      <c r="D24" s="26">
        <v>0</v>
      </c>
      <c r="E24" s="62">
        <v>2</v>
      </c>
      <c r="F24" s="62">
        <v>2829659</v>
      </c>
      <c r="G24" s="52">
        <f>(C24-E24)/E24*100</f>
        <v>-100</v>
      </c>
      <c r="H24" s="27">
        <f>(D24-F24)/F24*100</f>
        <v>-100</v>
      </c>
    </row>
    <row r="25" spans="1:11">
      <c r="A25" s="44"/>
      <c r="C25" s="45"/>
      <c r="D25" s="45"/>
      <c r="E25" s="46"/>
      <c r="F25" s="45"/>
      <c r="G25" s="47"/>
      <c r="H25" s="47"/>
    </row>
    <row r="26" spans="1:11">
      <c r="A26" s="44"/>
      <c r="C26" s="45"/>
      <c r="D26" s="45"/>
      <c r="E26" s="46"/>
      <c r="F26" s="45"/>
      <c r="G26" s="47"/>
      <c r="H26" s="47"/>
    </row>
    <row r="27" spans="1:11" ht="54.75" customHeight="1">
      <c r="A27" s="69" t="s">
        <v>20</v>
      </c>
      <c r="B27" s="69"/>
      <c r="C27" s="69"/>
      <c r="D27" s="69"/>
      <c r="E27" s="69"/>
      <c r="F27" s="69"/>
      <c r="G27" s="69"/>
      <c r="H27" s="69"/>
    </row>
    <row r="28" spans="1:11" s="1" customFormat="1" ht="12.95">
      <c r="A28" s="69" t="s">
        <v>21</v>
      </c>
      <c r="B28" s="69"/>
      <c r="C28" s="69"/>
      <c r="D28" s="69"/>
      <c r="E28" s="69"/>
      <c r="F28" s="69"/>
      <c r="G28" s="69"/>
    </row>
    <row r="29" spans="1:11" s="1" customFormat="1" ht="12.95">
      <c r="A29" s="69" t="s">
        <v>22</v>
      </c>
      <c r="B29" s="69"/>
      <c r="C29" s="69"/>
      <c r="D29" s="69"/>
      <c r="E29" s="69"/>
      <c r="F29" s="69"/>
      <c r="G29" s="69"/>
    </row>
    <row r="30" spans="1:11">
      <c r="A30" s="70"/>
      <c r="B30" s="70"/>
      <c r="C30" s="70"/>
      <c r="D30" s="70"/>
      <c r="E30" s="70"/>
      <c r="F30" s="70"/>
      <c r="G30" s="70"/>
      <c r="H30" s="70"/>
      <c r="I30" s="1"/>
      <c r="J30" s="1"/>
      <c r="K30" s="1"/>
    </row>
  </sheetData>
  <mergeCells count="12">
    <mergeCell ref="A29:G29"/>
    <mergeCell ref="A30:H30"/>
    <mergeCell ref="A6:H6"/>
    <mergeCell ref="A27:H27"/>
    <mergeCell ref="A28:G28"/>
    <mergeCell ref="A21:H21"/>
    <mergeCell ref="A1:G1"/>
    <mergeCell ref="A4:A5"/>
    <mergeCell ref="B4:B5"/>
    <mergeCell ref="C4:D4"/>
    <mergeCell ref="E4:F4"/>
    <mergeCell ref="G4:H4"/>
  </mergeCells>
  <conditionalFormatting sqref="C11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14 E11:E1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D14 F11:F1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E14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1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C0E24-C06B-4F07-B2C3-CEFB26824D3D}"/>
</file>

<file path=customXml/itemProps2.xml><?xml version="1.0" encoding="utf-8"?>
<ds:datastoreItem xmlns:ds="http://schemas.openxmlformats.org/officeDocument/2006/customXml" ds:itemID="{524B9B32-FB00-4DBC-A62C-000505128C0D}"/>
</file>

<file path=customXml/itemProps3.xml><?xml version="1.0" encoding="utf-8"?>
<ds:datastoreItem xmlns:ds="http://schemas.openxmlformats.org/officeDocument/2006/customXml" ds:itemID="{9133B7C7-0E1E-4C92-9102-98D36D602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Evija Mozga</cp:lastModifiedBy>
  <cp:revision/>
  <dcterms:created xsi:type="dcterms:W3CDTF">2020-12-07T10:50:18Z</dcterms:created>
  <dcterms:modified xsi:type="dcterms:W3CDTF">2024-02-22T06:18:06Z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1906200</vt:r8>
  </property>
  <property fmtid="{D5CDD505-2E9C-101B-9397-08002B2CF9AE}" pid="4" name="MediaServiceImageTags">
    <vt:lpwstr/>
  </property>
</Properties>
</file>