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tapd/Koplietojamie dokumenti/General/TAPD/06_Skaidrojumi/Nozaru ieteikumi/Buvnieciba/2023 vadlīnijas/"/>
    </mc:Choice>
  </mc:AlternateContent>
  <xr:revisionPtr revIDLastSave="0" documentId="8_{27B57EDC-1D2D-415C-A7DA-1DE180690FD1}" xr6:coauthVersionLast="47" xr6:coauthVersionMax="47" xr10:uidLastSave="{00000000-0000-0000-0000-000000000000}"/>
  <bookViews>
    <workbookView xWindow="-90" yWindow="-16320" windowWidth="29040" windowHeight="15840" xr2:uid="{7EBBA3C1-ED0F-434B-A4BC-F2A2C607E776}"/>
  </bookViews>
  <sheets>
    <sheet name="Kritēriju apkopojums" sheetId="1" r:id="rId1"/>
    <sheet name="Cena" sheetId="2" r:id="rId2"/>
    <sheet name="Izpildes termiņi" sheetId="7" r:id="rId3"/>
    <sheet name="Garantijas termiņi" sheetId="8" r:id="rId4"/>
    <sheet name="Vadošā personāla kvalifikācija " sheetId="3" r:id="rId5"/>
    <sheet name="BIM izmantošana" sheetId="4" r:id="rId6"/>
    <sheet name="Energoefektivitātes kritērijs" sheetId="5" r:id="rId7"/>
    <sheet name="Zaļais publiskais iepirkums " sheetId="6" r:id="rId8"/>
    <sheet name="Personāla līdzšinējā sadarbība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C14" i="1" s="1"/>
  <c r="C8" i="5"/>
  <c r="D8" i="5" s="1"/>
  <c r="C7" i="5"/>
  <c r="D7" i="5" s="1"/>
  <c r="D19" i="1" s="1"/>
  <c r="C6" i="5"/>
  <c r="D7" i="6"/>
  <c r="D20" i="1" s="1"/>
  <c r="D6" i="6"/>
  <c r="C20" i="1" s="1"/>
  <c r="C6" i="6"/>
  <c r="D21" i="1"/>
  <c r="E18" i="1"/>
  <c r="D18" i="1"/>
  <c r="C18" i="1"/>
  <c r="D8" i="9"/>
  <c r="E21" i="1" s="1"/>
  <c r="D7" i="9"/>
  <c r="D6" i="9"/>
  <c r="C21" i="1" s="1"/>
  <c r="C8" i="8"/>
  <c r="D8" i="8" s="1"/>
  <c r="E16" i="1" s="1"/>
  <c r="C7" i="8"/>
  <c r="D7" i="8" s="1"/>
  <c r="D16" i="1" s="1"/>
  <c r="C6" i="8"/>
  <c r="D6" i="8" s="1"/>
  <c r="C16" i="1" s="1"/>
  <c r="C8" i="7"/>
  <c r="D8" i="7" s="1"/>
  <c r="E15" i="1" s="1"/>
  <c r="C7" i="7"/>
  <c r="D7" i="7" s="1"/>
  <c r="D15" i="1" s="1"/>
  <c r="C6" i="7"/>
  <c r="D6" i="7" s="1"/>
  <c r="C15" i="1" s="1"/>
  <c r="C8" i="6"/>
  <c r="D8" i="6" s="1"/>
  <c r="E20" i="1" s="1"/>
  <c r="C7" i="6"/>
  <c r="D8" i="4"/>
  <c r="D7" i="4"/>
  <c r="D6" i="4"/>
  <c r="D8" i="3"/>
  <c r="E17" i="1" s="1"/>
  <c r="D7" i="3"/>
  <c r="D17" i="1" s="1"/>
  <c r="D6" i="3"/>
  <c r="C17" i="1" s="1"/>
  <c r="D8" i="2"/>
  <c r="E14" i="1" s="1"/>
  <c r="D7" i="2"/>
  <c r="D14" i="1" s="1"/>
  <c r="C8" i="2"/>
  <c r="C7" i="2"/>
  <c r="C6" i="2"/>
  <c r="E19" i="1" l="1"/>
  <c r="E22" i="1" s="1"/>
  <c r="D22" i="1"/>
  <c r="D6" i="5"/>
  <c r="C19" i="1" s="1"/>
  <c r="C22" i="1" s="1"/>
</calcChain>
</file>

<file path=xl/sharedStrings.xml><?xml version="1.0" encoding="utf-8"?>
<sst xmlns="http://schemas.openxmlformats.org/spreadsheetml/2006/main" count="113" uniqueCount="68">
  <si>
    <t>Krītēriji</t>
  </si>
  <si>
    <t>Aprites cikla izmaksas/Cena</t>
  </si>
  <si>
    <t>Garantijas laiks</t>
  </si>
  <si>
    <t>Vadošā personāla kvalifikāciju un pieredze</t>
  </si>
  <si>
    <t>BIM</t>
  </si>
  <si>
    <t>Izpildes termiņi</t>
  </si>
  <si>
    <t>Energoefektivitātes kritērijs</t>
  </si>
  <si>
    <t>Zaļā publiskā iepirkuma (ZPI) kritēriji</t>
  </si>
  <si>
    <t>KOPĀ</t>
  </si>
  <si>
    <t>Nr. p.k.</t>
  </si>
  <si>
    <t>Pretendents</t>
  </si>
  <si>
    <t>Iegūtie punkti</t>
  </si>
  <si>
    <t>A</t>
  </si>
  <si>
    <t>B</t>
  </si>
  <si>
    <t>C</t>
  </si>
  <si>
    <t>Piedāvātā cena, EUR</t>
  </si>
  <si>
    <t>Maksimālais punktu skaits par kritēriju</t>
  </si>
  <si>
    <t xml:space="preserve">Pretendenta vērtējums par kritēriju </t>
  </si>
  <si>
    <t>Zemākā vērtējamā robeža, kuru ņems vērā pie punktu aprēķina, kWh/m2</t>
  </si>
  <si>
    <t>Augstākā vērtējamā robeža, kuru ņems vērā pie punktu aprēķina, kWh/m2</t>
  </si>
  <si>
    <t>A - vērtējamais piedāvātais ēkas energoefektivitātes rādītājs, kWh/m2</t>
  </si>
  <si>
    <t>B - vērtējamais piedāvātais ēkas energoefektivitātes rādītājs, kWh/m2</t>
  </si>
  <si>
    <t>C - vērtējamais piedāvātais ēkas energoefektivitātes rādītājs, kWh/m2</t>
  </si>
  <si>
    <r>
      <t>Zaļā publiskā iepirkuma (ZPI) kritērijs</t>
    </r>
    <r>
      <rPr>
        <b/>
        <sz val="14"/>
        <color rgb="FFFF0000"/>
        <rFont val="Calibri"/>
        <family val="2"/>
        <charset val="186"/>
        <scheme val="minor"/>
      </rPr>
      <t>*</t>
    </r>
  </si>
  <si>
    <t>BIM izmantošanas kritērijs</t>
  </si>
  <si>
    <t>Aprites cikla izmaksas/Cenas kritērijs</t>
  </si>
  <si>
    <t>Vadošā personāla kvalifikāciju un pieredzes kritērijs</t>
  </si>
  <si>
    <t>Zemākā vērtējamā robeža, kuru ņems vērā pie punktu aprēķina, %</t>
  </si>
  <si>
    <t>Augstākā vērtējamā robeža, kuru ņems vērā pie punktu aprēķina, %</t>
  </si>
  <si>
    <t>Augstākā vērtējamā robeža, kuru ņems vērā pie punktu aprēķina, mēneši</t>
  </si>
  <si>
    <t>A - piedāvātais sertifikācijas līmenis, %</t>
  </si>
  <si>
    <t>B - piedāvātais sertifikācijas līmenis, %</t>
  </si>
  <si>
    <t>C - piedāvātais sertifikācijas līmenis, %</t>
  </si>
  <si>
    <t>Izpildes termiņu kritērijs</t>
  </si>
  <si>
    <t>B - noteiktā izpildes izpildes termiņa samazinājums, dienas</t>
  </si>
  <si>
    <t>C - noteiktā izpildes izpildes termiņa samazinājums, dienas</t>
  </si>
  <si>
    <r>
      <t xml:space="preserve">A - </t>
    </r>
    <r>
      <rPr>
        <sz val="11"/>
        <color theme="1"/>
        <rFont val="Calibri"/>
        <family val="2"/>
        <charset val="186"/>
        <scheme val="minor"/>
      </rPr>
      <t>noteiktā izpildes izpildes termiņa samazinājums, dienas</t>
    </r>
  </si>
  <si>
    <t>Garantijas termiņa kritērijs</t>
  </si>
  <si>
    <t>A - piedāvātais pagarinātās garantijas termiņš, mēneši</t>
  </si>
  <si>
    <t>B - piedāvātais pagarinātās garantijas termiņš, mēneši</t>
  </si>
  <si>
    <t>C - piedāvātais pagarinātās garantijas termiņš, mēneši</t>
  </si>
  <si>
    <t>Personāla līdzšinējās sadarbības pieredze</t>
  </si>
  <si>
    <t>Personāla līdzšinējās sadarbības pieredzes kritērijs</t>
  </si>
  <si>
    <t>A- pretendents</t>
  </si>
  <si>
    <t>B- pretendents</t>
  </si>
  <si>
    <t>C-pretendents</t>
  </si>
  <si>
    <t>Kritēriju apkopojums</t>
  </si>
  <si>
    <t>Zemākā vērtējamā robeža, kuru ņems vērā pie punktu aprēķina, dienas</t>
  </si>
  <si>
    <t>Augstākā vērtējamā robeža, kuru ņems vērā pie punktu aprēķina, dienas</t>
  </si>
  <si>
    <t>Maksimālais punktu skaits par kritēriju, dienas</t>
  </si>
  <si>
    <t>Maksimālais punktu skaits par kritēriju, mēneši</t>
  </si>
  <si>
    <r>
      <rPr>
        <b/>
        <sz val="11"/>
        <color theme="1"/>
        <rFont val="Calibri"/>
        <family val="2"/>
        <charset val="186"/>
        <scheme val="minor"/>
      </rPr>
      <t>A</t>
    </r>
    <r>
      <rPr>
        <sz val="11"/>
        <color theme="1"/>
        <rFont val="Calibri"/>
        <family val="2"/>
        <charset val="186"/>
        <scheme val="minor"/>
      </rPr>
      <t xml:space="preserve"> - lētākā pretendenta piedāvātā līgumcena</t>
    </r>
  </si>
  <si>
    <r>
      <rPr>
        <b/>
        <sz val="11"/>
        <color theme="1"/>
        <rFont val="Calibri"/>
        <family val="2"/>
        <charset val="186"/>
        <scheme val="minor"/>
      </rPr>
      <t>B</t>
    </r>
    <r>
      <rPr>
        <sz val="11"/>
        <color theme="1"/>
        <rFont val="Calibri"/>
        <family val="2"/>
        <charset val="186"/>
        <scheme val="minor"/>
      </rPr>
      <t xml:space="preserve"> - otra lētākā pretendenta piedāvātā līgumcena</t>
    </r>
  </si>
  <si>
    <r>
      <rPr>
        <b/>
        <sz val="11"/>
        <color theme="1"/>
        <rFont val="Calibri"/>
        <family val="2"/>
        <charset val="186"/>
        <scheme val="minor"/>
      </rPr>
      <t>C</t>
    </r>
    <r>
      <rPr>
        <sz val="11"/>
        <color theme="1"/>
        <rFont val="Calibri"/>
        <family val="2"/>
        <charset val="186"/>
        <scheme val="minor"/>
      </rPr>
      <t xml:space="preserve"> - trešā lētākā pretendenta piedāvātā līgumcena</t>
    </r>
  </si>
  <si>
    <r>
      <t xml:space="preserve">Pretendenta vērtējums par kritēriju </t>
    </r>
    <r>
      <rPr>
        <b/>
        <sz val="12"/>
        <color rgb="FFFF0000"/>
        <rFont val="Times New Roman"/>
        <family val="1"/>
        <charset val="186"/>
      </rPr>
      <t>*</t>
    </r>
  </si>
  <si>
    <r>
      <t xml:space="preserve">* </t>
    </r>
    <r>
      <rPr>
        <sz val="11"/>
        <color theme="1"/>
        <rFont val="Calibri"/>
        <family val="2"/>
        <charset val="186"/>
        <scheme val="minor"/>
      </rPr>
      <t>vērtējuma punkti tiek noteikti atbilstoši Vadlīnijās iekļautajai vērtēšanas matricai un pasūtītāja izvēlētajiem vērtēšanas kritērijiem</t>
    </r>
  </si>
  <si>
    <r>
      <t>Punkti</t>
    </r>
    <r>
      <rPr>
        <b/>
        <sz val="14"/>
        <color rgb="FFFF0000"/>
        <rFont val="Calibri"/>
        <family val="2"/>
        <charset val="186"/>
        <scheme val="minor"/>
      </rPr>
      <t>*</t>
    </r>
  </si>
  <si>
    <r>
      <t xml:space="preserve">* </t>
    </r>
    <r>
      <rPr>
        <sz val="11"/>
        <rFont val="Calibri"/>
        <family val="2"/>
        <charset val="186"/>
        <scheme val="minor"/>
      </rPr>
      <t>punkti automātiski tiek saskaitīti atbilstoši tam, kādi tie ir aprēķināti atsevišķo kritēriju aprēķinu tabulās</t>
    </r>
  </si>
  <si>
    <r>
      <t>Iegūtie punkti</t>
    </r>
    <r>
      <rPr>
        <sz val="12"/>
        <color rgb="FFFF0000"/>
        <rFont val="Times New Roman"/>
        <family val="1"/>
        <charset val="186"/>
      </rPr>
      <t>*</t>
    </r>
  </si>
  <si>
    <r>
      <rPr>
        <sz val="11"/>
        <color rgb="FFFF0000"/>
        <rFont val="Calibri"/>
        <family val="2"/>
        <charset val="186"/>
        <scheme val="minor"/>
      </rPr>
      <t>*</t>
    </r>
    <r>
      <rPr>
        <sz val="11"/>
        <color theme="1"/>
        <rFont val="Calibri"/>
        <family val="2"/>
        <charset val="186"/>
        <scheme val="minor"/>
      </rPr>
      <t xml:space="preserve"> punkti automātiski tiek saskaitīti atbilstoši tam, kādi tie norādīti šūnās, kas iezīmetas ar dzeltenu</t>
    </r>
  </si>
  <si>
    <r>
      <t xml:space="preserve">* </t>
    </r>
    <r>
      <rPr>
        <sz val="11"/>
        <rFont val="Calibri"/>
        <family val="2"/>
        <charset val="186"/>
        <scheme val="minor"/>
      </rPr>
      <t>punkti automātiski tiek saskaitīti atbilstoši tam, kādi tie norādīti šūnās, kas iezīmetas ar dzeltenu</t>
    </r>
  </si>
  <si>
    <r>
      <t>Iegūtie punkti</t>
    </r>
    <r>
      <rPr>
        <b/>
        <sz val="12"/>
        <color rgb="FFFF0000"/>
        <rFont val="Times New Roman"/>
        <family val="1"/>
        <charset val="186"/>
      </rPr>
      <t>*</t>
    </r>
  </si>
  <si>
    <r>
      <rPr>
        <sz val="11"/>
        <color rgb="FFFF0000"/>
        <rFont val="Calibri"/>
        <family val="2"/>
        <charset val="186"/>
        <scheme val="minor"/>
      </rPr>
      <t xml:space="preserve">* </t>
    </r>
    <r>
      <rPr>
        <sz val="11"/>
        <color theme="1"/>
        <rFont val="Calibri"/>
        <family val="2"/>
        <charset val="186"/>
        <scheme val="minor"/>
      </rPr>
      <t>punkti automātiski tiek saskaitīti atbilstoši tam, kādi tie norādīti šūnās, kas iezīmetas ar dzeltenu</t>
    </r>
  </si>
  <si>
    <r>
      <t xml:space="preserve">Iegūtie punkti </t>
    </r>
    <r>
      <rPr>
        <b/>
        <sz val="12"/>
        <color rgb="FFFF0000"/>
        <rFont val="Times New Roman"/>
        <family val="1"/>
        <charset val="186"/>
      </rPr>
      <t xml:space="preserve">* </t>
    </r>
  </si>
  <si>
    <r>
      <t xml:space="preserve">Iegūtie punkti </t>
    </r>
    <r>
      <rPr>
        <sz val="12"/>
        <color rgb="FFFF0000"/>
        <rFont val="Times New Roman"/>
        <family val="1"/>
        <charset val="186"/>
      </rPr>
      <t>*</t>
    </r>
  </si>
  <si>
    <r>
      <t>Iegūtie punkti</t>
    </r>
    <r>
      <rPr>
        <b/>
        <sz val="12"/>
        <color rgb="FFFF0000"/>
        <rFont val="Times New Roman"/>
        <family val="1"/>
        <charset val="186"/>
      </rPr>
      <t>**</t>
    </r>
  </si>
  <si>
    <r>
      <rPr>
        <sz val="11"/>
        <color rgb="FFFF0000"/>
        <rFont val="Calibri"/>
        <family val="2"/>
        <charset val="186"/>
        <scheme val="minor"/>
      </rPr>
      <t>**</t>
    </r>
    <r>
      <rPr>
        <sz val="11"/>
        <color theme="1"/>
        <rFont val="Calibri"/>
        <family val="2"/>
        <charset val="186"/>
        <scheme val="minor"/>
      </rPr>
      <t xml:space="preserve"> punkti automātiski tiek saskaitīti atbilstoši tam, kādi tie norādīti šūnās, kas iezīmetas ar dzeltenu</t>
    </r>
  </si>
  <si>
    <r>
      <t>*</t>
    </r>
    <r>
      <rPr>
        <sz val="11"/>
        <rFont val="Calibri"/>
        <family val="2"/>
        <charset val="186"/>
        <scheme val="minor"/>
      </rPr>
      <t>Piemērs veidots atbilstoši Vadlīnijās norādītajam aprakstam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</si>
</sst>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00B050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color theme="1"/>
      <name val="Segoe UI"/>
      <family val="2"/>
      <charset val="186"/>
    </font>
    <font>
      <b/>
      <sz val="14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b/>
      <sz val="14"/>
      <color rgb="FF00B050"/>
      <name val="Calibri"/>
      <family val="2"/>
      <charset val="186"/>
      <scheme val="minor"/>
    </font>
    <font>
      <b/>
      <sz val="12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0" fillId="0" borderId="0" xfId="0" applyAlignment="1">
      <alignment horizontal="left"/>
    </xf>
    <xf numFmtId="164" fontId="3" fillId="0" borderId="5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 wrapText="1"/>
    </xf>
    <xf numFmtId="0" fontId="9" fillId="0" borderId="0" xfId="0" applyFont="1"/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16" fillId="0" borderId="15" xfId="0" applyNumberFormat="1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17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/>
    <xf numFmtId="0" fontId="0" fillId="0" borderId="14" xfId="0" applyBorder="1"/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16" xfId="0" applyBorder="1"/>
    <xf numFmtId="0" fontId="0" fillId="0" borderId="13" xfId="0" applyBorder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7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" fillId="0" borderId="16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D821A-7A2D-402A-9B4D-EC1E8575AC1A}">
  <dimension ref="A8:E24"/>
  <sheetViews>
    <sheetView tabSelected="1" workbookViewId="0">
      <selection activeCell="B31" sqref="B31"/>
    </sheetView>
  </sheetViews>
  <sheetFormatPr defaultRowHeight="14.4" x14ac:dyDescent="0.3"/>
  <cols>
    <col min="2" max="2" width="53" customWidth="1"/>
    <col min="3" max="3" width="17.44140625" customWidth="1"/>
    <col min="4" max="4" width="16" customWidth="1"/>
    <col min="5" max="5" width="17.6640625" customWidth="1"/>
  </cols>
  <sheetData>
    <row r="8" spans="1:5" ht="15" thickBot="1" x14ac:dyDescent="0.35"/>
    <row r="9" spans="1:5" ht="18.600000000000001" thickBot="1" x14ac:dyDescent="0.4">
      <c r="B9" s="38" t="s">
        <v>46</v>
      </c>
    </row>
    <row r="11" spans="1:5" ht="15" thickBot="1" x14ac:dyDescent="0.35"/>
    <row r="12" spans="1:5" ht="18.600000000000001" thickBot="1" x14ac:dyDescent="0.35">
      <c r="A12" s="46" t="s">
        <v>9</v>
      </c>
      <c r="B12" s="46" t="s">
        <v>0</v>
      </c>
      <c r="C12" s="43" t="s">
        <v>56</v>
      </c>
      <c r="D12" s="44"/>
      <c r="E12" s="45"/>
    </row>
    <row r="13" spans="1:5" ht="16.2" thickBot="1" x14ac:dyDescent="0.35">
      <c r="A13" s="47"/>
      <c r="B13" s="47"/>
      <c r="C13" s="32" t="s">
        <v>43</v>
      </c>
      <c r="D13" s="32" t="s">
        <v>44</v>
      </c>
      <c r="E13" s="32" t="s">
        <v>45</v>
      </c>
    </row>
    <row r="14" spans="1:5" ht="18.600000000000001" thickBot="1" x14ac:dyDescent="0.35">
      <c r="A14" s="25">
        <v>1</v>
      </c>
      <c r="B14" s="28" t="s">
        <v>1</v>
      </c>
      <c r="C14" s="34">
        <f>SUM(Cena!D6)</f>
        <v>70</v>
      </c>
      <c r="D14" s="33">
        <f>SUM(Cena!D7)</f>
        <v>58.333333333333336</v>
      </c>
      <c r="E14" s="33">
        <f>SUM(Cena!D8)</f>
        <v>38.888888888888893</v>
      </c>
    </row>
    <row r="15" spans="1:5" ht="18.600000000000001" thickBot="1" x14ac:dyDescent="0.35">
      <c r="A15" s="26">
        <v>2</v>
      </c>
      <c r="B15" s="29" t="s">
        <v>5</v>
      </c>
      <c r="C15" s="36">
        <f>SUM('Izpildes termiņi'!D6)</f>
        <v>5</v>
      </c>
      <c r="D15" s="36">
        <f>SUM('Izpildes termiņi'!D7)</f>
        <v>2.5</v>
      </c>
      <c r="E15" s="36">
        <f>SUM('Izpildes termiņi'!D8)</f>
        <v>0.1</v>
      </c>
    </row>
    <row r="16" spans="1:5" ht="18.600000000000001" thickBot="1" x14ac:dyDescent="0.35">
      <c r="A16" s="25">
        <v>3</v>
      </c>
      <c r="B16" s="29" t="s">
        <v>2</v>
      </c>
      <c r="C16" s="34">
        <f>SUM('Garantijas termiņi'!D6)</f>
        <v>2</v>
      </c>
      <c r="D16" s="34">
        <f>SUM('Garantijas termiņi'!D7)</f>
        <v>1.3888888888888888</v>
      </c>
      <c r="E16" s="34">
        <f>SUM('Garantijas termiņi'!D8)</f>
        <v>0.1111111111111111</v>
      </c>
    </row>
    <row r="17" spans="1:5" ht="18.600000000000001" thickBot="1" x14ac:dyDescent="0.35">
      <c r="A17" s="26">
        <v>4</v>
      </c>
      <c r="B17" s="29" t="s">
        <v>3</v>
      </c>
      <c r="C17" s="34">
        <f>SUM('Vadošā personāla kvalifikācija '!D6)</f>
        <v>5</v>
      </c>
      <c r="D17" s="34">
        <f>SUM('Vadošā personāla kvalifikācija '!D7)</f>
        <v>2</v>
      </c>
      <c r="E17" s="34">
        <f>SUM('Vadošā personāla kvalifikācija '!D8)</f>
        <v>1</v>
      </c>
    </row>
    <row r="18" spans="1:5" ht="18.600000000000001" thickBot="1" x14ac:dyDescent="0.35">
      <c r="A18" s="25">
        <v>5</v>
      </c>
      <c r="B18" s="30" t="s">
        <v>4</v>
      </c>
      <c r="C18" s="35">
        <f>SUM('BIM izmantošana'!D6)</f>
        <v>7</v>
      </c>
      <c r="D18" s="35">
        <f>SUM('BIM izmantošana'!D7)</f>
        <v>4.666666666666667</v>
      </c>
      <c r="E18" s="35">
        <f>SUM('BIM izmantošana'!D8)</f>
        <v>2.3333333333333335</v>
      </c>
    </row>
    <row r="19" spans="1:5" ht="18.600000000000001" thickBot="1" x14ac:dyDescent="0.35">
      <c r="A19" s="26">
        <v>6</v>
      </c>
      <c r="B19" s="29" t="s">
        <v>6</v>
      </c>
      <c r="C19" s="34">
        <f>SUM('Energoefektivitātes kritērijs'!D6)</f>
        <v>15</v>
      </c>
      <c r="D19" s="34">
        <f>SUM('Energoefektivitātes kritērijs'!D7)</f>
        <v>9</v>
      </c>
      <c r="E19" s="34">
        <f>SUM('Energoefektivitātes kritērijs'!D8)</f>
        <v>0</v>
      </c>
    </row>
    <row r="20" spans="1:5" ht="18.600000000000001" thickBot="1" x14ac:dyDescent="0.35">
      <c r="A20" s="25">
        <v>7</v>
      </c>
      <c r="B20" s="30" t="s">
        <v>7</v>
      </c>
      <c r="C20" s="35">
        <f>SUM('Zaļais publiskais iepirkums '!D6)</f>
        <v>10</v>
      </c>
      <c r="D20" s="35">
        <f>SUM('Zaļais publiskais iepirkums '!D7)</f>
        <v>5</v>
      </c>
      <c r="E20" s="35">
        <f>SUM('Zaļais publiskais iepirkums '!D8)</f>
        <v>0</v>
      </c>
    </row>
    <row r="21" spans="1:5" ht="18.600000000000001" thickBot="1" x14ac:dyDescent="0.35">
      <c r="A21" s="26">
        <v>8</v>
      </c>
      <c r="B21" s="31" t="s">
        <v>41</v>
      </c>
      <c r="C21" s="37">
        <f>SUM('Personāla līdzšinējā sadarbība'!D6)</f>
        <v>1</v>
      </c>
      <c r="D21" s="37">
        <f>SUM('Personāla līdzšinējā sadarbība'!D7)</f>
        <v>0.75</v>
      </c>
      <c r="E21" s="37">
        <f>SUM('Personāla līdzšinējā sadarbība'!D8)</f>
        <v>0.5</v>
      </c>
    </row>
    <row r="22" spans="1:5" ht="18.600000000000001" thickBot="1" x14ac:dyDescent="0.35">
      <c r="A22" s="27"/>
      <c r="B22" s="39" t="s">
        <v>8</v>
      </c>
      <c r="C22" s="41">
        <f>SUM(C14:C21)</f>
        <v>115</v>
      </c>
      <c r="D22" s="40">
        <f>SUM(D14:D21)</f>
        <v>83.6388888888889</v>
      </c>
      <c r="E22" s="42">
        <f>SUM(E14:E21)</f>
        <v>42.933333333333344</v>
      </c>
    </row>
    <row r="24" spans="1:5" x14ac:dyDescent="0.3">
      <c r="B24" s="48" t="s">
        <v>57</v>
      </c>
      <c r="C24" s="48"/>
      <c r="D24" s="48"/>
      <c r="E24" s="48"/>
    </row>
  </sheetData>
  <sheetProtection sheet="1" objects="1" scenarios="1"/>
  <mergeCells count="4">
    <mergeCell ref="C12:E12"/>
    <mergeCell ref="A12:A13"/>
    <mergeCell ref="B12:B13"/>
    <mergeCell ref="B24:E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61185-A010-4752-A24B-646A53F7A3F8}">
  <dimension ref="B2:E17"/>
  <sheetViews>
    <sheetView workbookViewId="0">
      <pane ySplit="1" topLeftCell="A2" activePane="bottomLeft" state="frozen"/>
      <selection pane="bottomLeft" activeCell="B16" sqref="B16:D16"/>
    </sheetView>
  </sheetViews>
  <sheetFormatPr defaultRowHeight="14.4" x14ac:dyDescent="0.3"/>
  <cols>
    <col min="2" max="2" width="13" customWidth="1"/>
    <col min="3" max="3" width="37.44140625" customWidth="1"/>
    <col min="4" max="4" width="18" customWidth="1"/>
  </cols>
  <sheetData>
    <row r="2" spans="2:5" ht="18" x14ac:dyDescent="0.3">
      <c r="B2" s="52" t="s">
        <v>25</v>
      </c>
      <c r="C2" s="53"/>
    </row>
    <row r="4" spans="2:5" ht="15" thickBot="1" x14ac:dyDescent="0.35"/>
    <row r="5" spans="2:5" ht="16.2" thickBot="1" x14ac:dyDescent="0.35">
      <c r="B5" s="2" t="s">
        <v>10</v>
      </c>
      <c r="C5" s="3" t="s">
        <v>15</v>
      </c>
      <c r="D5" s="3" t="s">
        <v>58</v>
      </c>
    </row>
    <row r="6" spans="2:5" ht="16.2" thickBot="1" x14ac:dyDescent="0.35">
      <c r="B6" s="11" t="s">
        <v>12</v>
      </c>
      <c r="C6" s="5">
        <f>SUM(D11)</f>
        <v>5</v>
      </c>
      <c r="D6" s="6">
        <f>SUM(D11/D11)*D10</f>
        <v>70</v>
      </c>
    </row>
    <row r="7" spans="2:5" ht="16.2" thickBot="1" x14ac:dyDescent="0.35">
      <c r="B7" s="11" t="s">
        <v>13</v>
      </c>
      <c r="C7" s="5">
        <f>SUM(D12)</f>
        <v>6</v>
      </c>
      <c r="D7" s="6">
        <f>SUM(D11/D12*D10)</f>
        <v>58.333333333333336</v>
      </c>
    </row>
    <row r="8" spans="2:5" ht="16.2" thickBot="1" x14ac:dyDescent="0.35">
      <c r="B8" s="11" t="s">
        <v>14</v>
      </c>
      <c r="C8" s="5">
        <f>SUM(D13)</f>
        <v>9</v>
      </c>
      <c r="D8" s="6">
        <f>SUM(D11/D13*D10)</f>
        <v>38.888888888888893</v>
      </c>
    </row>
    <row r="9" spans="2:5" ht="15" thickBot="1" x14ac:dyDescent="0.35"/>
    <row r="10" spans="2:5" ht="47.25" customHeight="1" thickBot="1" x14ac:dyDescent="0.35">
      <c r="B10" s="56" t="s">
        <v>16</v>
      </c>
      <c r="C10" s="57"/>
      <c r="D10" s="7">
        <v>70</v>
      </c>
    </row>
    <row r="11" spans="2:5" x14ac:dyDescent="0.3">
      <c r="B11" s="50" t="s">
        <v>51</v>
      </c>
      <c r="C11" s="51"/>
      <c r="D11" s="8">
        <v>5</v>
      </c>
    </row>
    <row r="12" spans="2:5" x14ac:dyDescent="0.3">
      <c r="B12" s="58" t="s">
        <v>52</v>
      </c>
      <c r="C12" s="59"/>
      <c r="D12" s="9">
        <v>6</v>
      </c>
    </row>
    <row r="13" spans="2:5" ht="15" thickBot="1" x14ac:dyDescent="0.35">
      <c r="B13" s="54" t="s">
        <v>53</v>
      </c>
      <c r="C13" s="55"/>
      <c r="D13" s="10">
        <v>9</v>
      </c>
    </row>
    <row r="15" spans="2:5" ht="30.75" customHeight="1" x14ac:dyDescent="0.3">
      <c r="B15" s="60" t="s">
        <v>60</v>
      </c>
      <c r="C15" s="61"/>
      <c r="D15" s="61"/>
      <c r="E15" s="61"/>
    </row>
    <row r="16" spans="2:5" x14ac:dyDescent="0.3">
      <c r="B16" s="49"/>
      <c r="C16" s="49"/>
      <c r="D16" s="49"/>
      <c r="E16" s="4"/>
    </row>
    <row r="17" spans="2:5" x14ac:dyDescent="0.3">
      <c r="B17" s="49"/>
      <c r="C17" s="49"/>
      <c r="D17" s="49"/>
      <c r="E17" s="4"/>
    </row>
  </sheetData>
  <sheetProtection sheet="1" objects="1" scenarios="1"/>
  <protectedRanges>
    <protectedRange sqref="D10:D13" name="Range1"/>
  </protectedRanges>
  <mergeCells count="8">
    <mergeCell ref="B16:D16"/>
    <mergeCell ref="B17:D17"/>
    <mergeCell ref="B11:C11"/>
    <mergeCell ref="B2:C2"/>
    <mergeCell ref="B13:C13"/>
    <mergeCell ref="B10:C10"/>
    <mergeCell ref="B12:C12"/>
    <mergeCell ref="B15:E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4C824-EB07-410E-84FA-6E2ACF0B4E44}">
  <dimension ref="B2:I25"/>
  <sheetViews>
    <sheetView workbookViewId="0">
      <selection activeCell="B21" sqref="B21:D21"/>
    </sheetView>
  </sheetViews>
  <sheetFormatPr defaultRowHeight="14.4" x14ac:dyDescent="0.3"/>
  <cols>
    <col min="2" max="2" width="13" customWidth="1"/>
    <col min="3" max="3" width="44.88671875" customWidth="1"/>
    <col min="4" max="4" width="18" customWidth="1"/>
    <col min="9" max="9" width="32.6640625" customWidth="1"/>
  </cols>
  <sheetData>
    <row r="2" spans="2:9" ht="18" x14ac:dyDescent="0.3">
      <c r="B2" s="65" t="s">
        <v>33</v>
      </c>
      <c r="C2" s="65"/>
      <c r="D2" s="65"/>
    </row>
    <row r="4" spans="2:9" ht="15" thickBot="1" x14ac:dyDescent="0.35"/>
    <row r="5" spans="2:9" ht="16.2" thickBot="1" x14ac:dyDescent="0.35">
      <c r="B5" s="17" t="s">
        <v>10</v>
      </c>
      <c r="C5" s="16" t="s">
        <v>17</v>
      </c>
      <c r="D5" s="16" t="s">
        <v>61</v>
      </c>
    </row>
    <row r="6" spans="2:9" ht="16.2" thickBot="1" x14ac:dyDescent="0.35">
      <c r="B6" s="18" t="s">
        <v>12</v>
      </c>
      <c r="C6" s="21">
        <f>IF(D14&gt;D17,D17, D14)</f>
        <v>50</v>
      </c>
      <c r="D6" s="6">
        <f>SUM(C6/D14*D10)</f>
        <v>5</v>
      </c>
    </row>
    <row r="7" spans="2:9" ht="16.2" thickBot="1" x14ac:dyDescent="0.35">
      <c r="B7" s="18" t="s">
        <v>13</v>
      </c>
      <c r="C7" s="21">
        <f>IF(D14&gt;D18, D18,D14)</f>
        <v>25</v>
      </c>
      <c r="D7" s="6">
        <f>SUM(C7/D14*D10)</f>
        <v>2.5</v>
      </c>
    </row>
    <row r="8" spans="2:9" ht="16.2" thickBot="1" x14ac:dyDescent="0.35">
      <c r="B8" s="18" t="s">
        <v>14</v>
      </c>
      <c r="C8" s="21">
        <f>IF(D14&gt;D19, D19,D14)</f>
        <v>1</v>
      </c>
      <c r="D8" s="6">
        <f>SUM(C8/D14*D10)</f>
        <v>0.1</v>
      </c>
    </row>
    <row r="9" spans="2:9" ht="15" thickBot="1" x14ac:dyDescent="0.35"/>
    <row r="10" spans="2:9" ht="47.25" customHeight="1" thickBot="1" x14ac:dyDescent="0.45">
      <c r="B10" s="66" t="s">
        <v>49</v>
      </c>
      <c r="C10" s="67"/>
      <c r="D10" s="7">
        <v>5</v>
      </c>
      <c r="I10" s="22"/>
    </row>
    <row r="12" spans="2:9" ht="15" thickBot="1" x14ac:dyDescent="0.35"/>
    <row r="13" spans="2:9" ht="42" customHeight="1" thickBot="1" x14ac:dyDescent="0.35">
      <c r="B13" s="66" t="s">
        <v>47</v>
      </c>
      <c r="C13" s="67"/>
      <c r="D13" s="19">
        <v>1</v>
      </c>
    </row>
    <row r="14" spans="2:9" ht="32.25" customHeight="1" thickBot="1" x14ac:dyDescent="0.35">
      <c r="B14" s="66" t="s">
        <v>48</v>
      </c>
      <c r="C14" s="67"/>
      <c r="D14" s="20">
        <v>50</v>
      </c>
    </row>
    <row r="16" spans="2:9" ht="15" thickBot="1" x14ac:dyDescent="0.35"/>
    <row r="17" spans="2:5" ht="35.25" customHeight="1" x14ac:dyDescent="0.3">
      <c r="B17" s="50" t="s">
        <v>36</v>
      </c>
      <c r="C17" s="51"/>
      <c r="D17" s="12">
        <v>55</v>
      </c>
      <c r="E17" s="1"/>
    </row>
    <row r="18" spans="2:5" ht="33.75" customHeight="1" x14ac:dyDescent="0.3">
      <c r="B18" s="68" t="s">
        <v>34</v>
      </c>
      <c r="C18" s="69"/>
      <c r="D18" s="13">
        <v>25</v>
      </c>
      <c r="E18" s="4"/>
    </row>
    <row r="19" spans="2:5" ht="33.75" customHeight="1" thickBot="1" x14ac:dyDescent="0.35">
      <c r="B19" s="62" t="s">
        <v>35</v>
      </c>
      <c r="C19" s="63"/>
      <c r="D19" s="14">
        <v>1</v>
      </c>
      <c r="E19" s="4"/>
    </row>
    <row r="21" spans="2:5" ht="33" customHeight="1" x14ac:dyDescent="0.3">
      <c r="B21" s="61" t="s">
        <v>59</v>
      </c>
      <c r="C21" s="61"/>
      <c r="D21" s="61"/>
    </row>
    <row r="22" spans="2:5" x14ac:dyDescent="0.3">
      <c r="B22" s="48"/>
      <c r="C22" s="48"/>
      <c r="D22" s="48"/>
    </row>
    <row r="25" spans="2:5" x14ac:dyDescent="0.3">
      <c r="B25" s="64"/>
      <c r="C25" s="64"/>
    </row>
  </sheetData>
  <sheetProtection sheet="1" objects="1" scenarios="1"/>
  <protectedRanges>
    <protectedRange sqref="D10:D19" name="Range1"/>
  </protectedRanges>
  <mergeCells count="10">
    <mergeCell ref="B19:C19"/>
    <mergeCell ref="B22:D22"/>
    <mergeCell ref="B25:C25"/>
    <mergeCell ref="B2:D2"/>
    <mergeCell ref="B10:C10"/>
    <mergeCell ref="B13:C13"/>
    <mergeCell ref="B14:C14"/>
    <mergeCell ref="B17:C17"/>
    <mergeCell ref="B18:C18"/>
    <mergeCell ref="B21:D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1DCC-E875-476E-B3E5-0D76FC58D897}">
  <dimension ref="B2:I22"/>
  <sheetViews>
    <sheetView topLeftCell="A3" workbookViewId="0">
      <selection activeCell="G14" sqref="G14"/>
    </sheetView>
  </sheetViews>
  <sheetFormatPr defaultRowHeight="14.4" x14ac:dyDescent="0.3"/>
  <cols>
    <col min="2" max="2" width="13" customWidth="1"/>
    <col min="3" max="3" width="44.88671875" customWidth="1"/>
    <col min="4" max="4" width="18" customWidth="1"/>
    <col min="9" max="9" width="32.6640625" customWidth="1"/>
  </cols>
  <sheetData>
    <row r="2" spans="2:9" ht="18" x14ac:dyDescent="0.3">
      <c r="B2" s="65" t="s">
        <v>37</v>
      </c>
      <c r="C2" s="65"/>
      <c r="D2" s="65"/>
    </row>
    <row r="4" spans="2:9" ht="15" thickBot="1" x14ac:dyDescent="0.35"/>
    <row r="5" spans="2:9" ht="16.2" thickBot="1" x14ac:dyDescent="0.35">
      <c r="B5" s="17" t="s">
        <v>10</v>
      </c>
      <c r="C5" s="16" t="s">
        <v>17</v>
      </c>
      <c r="D5" s="16" t="s">
        <v>63</v>
      </c>
    </row>
    <row r="6" spans="2:9" ht="16.2" thickBot="1" x14ac:dyDescent="0.35">
      <c r="B6" s="18" t="s">
        <v>12</v>
      </c>
      <c r="C6" s="21">
        <f>IF(D12&gt;D14,D14, D12)</f>
        <v>36</v>
      </c>
      <c r="D6" s="6">
        <f>SUM(C6/D12*D10)</f>
        <v>2</v>
      </c>
    </row>
    <row r="7" spans="2:9" ht="16.2" thickBot="1" x14ac:dyDescent="0.35">
      <c r="B7" s="18" t="s">
        <v>13</v>
      </c>
      <c r="C7" s="21">
        <f>IF(D12&gt;D15, D15,D12)</f>
        <v>25</v>
      </c>
      <c r="D7" s="6">
        <f>SUM(C7/D12*D10)</f>
        <v>1.3888888888888888</v>
      </c>
    </row>
    <row r="8" spans="2:9" ht="16.2" thickBot="1" x14ac:dyDescent="0.35">
      <c r="B8" s="18" t="s">
        <v>14</v>
      </c>
      <c r="C8" s="21">
        <f>IF(D12&gt;D16, D16,D12)</f>
        <v>2</v>
      </c>
      <c r="D8" s="6">
        <f>SUM(C8/D12*D10)</f>
        <v>0.1111111111111111</v>
      </c>
    </row>
    <row r="9" spans="2:9" ht="15" thickBot="1" x14ac:dyDescent="0.35"/>
    <row r="10" spans="2:9" ht="47.25" customHeight="1" thickBot="1" x14ac:dyDescent="0.45">
      <c r="B10" s="66" t="s">
        <v>50</v>
      </c>
      <c r="C10" s="67"/>
      <c r="D10" s="7">
        <v>2</v>
      </c>
      <c r="I10" s="22"/>
    </row>
    <row r="11" spans="2:9" ht="15" thickBot="1" x14ac:dyDescent="0.35"/>
    <row r="12" spans="2:9" ht="32.25" customHeight="1" thickBot="1" x14ac:dyDescent="0.35">
      <c r="B12" s="66" t="s">
        <v>29</v>
      </c>
      <c r="C12" s="67"/>
      <c r="D12" s="19">
        <v>36</v>
      </c>
    </row>
    <row r="13" spans="2:9" ht="15" thickBot="1" x14ac:dyDescent="0.35"/>
    <row r="14" spans="2:9" ht="35.25" customHeight="1" x14ac:dyDescent="0.3">
      <c r="B14" s="72" t="s">
        <v>38</v>
      </c>
      <c r="C14" s="73"/>
      <c r="D14" s="12">
        <v>38</v>
      </c>
      <c r="E14" s="1"/>
    </row>
    <row r="15" spans="2:9" ht="33.75" customHeight="1" x14ac:dyDescent="0.3">
      <c r="B15" s="74" t="s">
        <v>39</v>
      </c>
      <c r="C15" s="75"/>
      <c r="D15" s="13">
        <v>25</v>
      </c>
      <c r="E15" s="4"/>
    </row>
    <row r="16" spans="2:9" ht="33.75" customHeight="1" thickBot="1" x14ac:dyDescent="0.35">
      <c r="B16" s="70" t="s">
        <v>40</v>
      </c>
      <c r="C16" s="71"/>
      <c r="D16" s="14">
        <v>2</v>
      </c>
      <c r="E16" s="4"/>
    </row>
    <row r="18" spans="2:4" ht="30.75" customHeight="1" x14ac:dyDescent="0.3">
      <c r="B18" s="61" t="s">
        <v>62</v>
      </c>
      <c r="C18" s="61"/>
      <c r="D18" s="61"/>
    </row>
    <row r="19" spans="2:4" x14ac:dyDescent="0.3">
      <c r="B19" s="48"/>
      <c r="C19" s="48"/>
      <c r="D19" s="48"/>
    </row>
    <row r="22" spans="2:4" x14ac:dyDescent="0.3">
      <c r="B22" s="64"/>
      <c r="C22" s="64"/>
    </row>
  </sheetData>
  <sheetProtection sheet="1" objects="1" scenarios="1"/>
  <protectedRanges>
    <protectedRange sqref="D10:D16" name="Range1"/>
  </protectedRanges>
  <mergeCells count="9">
    <mergeCell ref="B16:C16"/>
    <mergeCell ref="B19:D19"/>
    <mergeCell ref="B22:C22"/>
    <mergeCell ref="B2:D2"/>
    <mergeCell ref="B10:C10"/>
    <mergeCell ref="B12:C12"/>
    <mergeCell ref="B14:C14"/>
    <mergeCell ref="B15:C15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5B50-FFA7-4F43-AA42-C0B9C0A32AC3}">
  <dimension ref="B2:E17"/>
  <sheetViews>
    <sheetView workbookViewId="0">
      <selection activeCell="D10" sqref="D10"/>
    </sheetView>
  </sheetViews>
  <sheetFormatPr defaultRowHeight="14.4" x14ac:dyDescent="0.3"/>
  <cols>
    <col min="2" max="2" width="13" customWidth="1"/>
    <col min="3" max="3" width="37.44140625" customWidth="1"/>
    <col min="4" max="4" width="18" customWidth="1"/>
  </cols>
  <sheetData>
    <row r="2" spans="2:5" ht="18" x14ac:dyDescent="0.3">
      <c r="B2" s="23" t="s">
        <v>26</v>
      </c>
      <c r="C2" s="23"/>
      <c r="D2" s="24"/>
    </row>
    <row r="4" spans="2:5" ht="15" thickBot="1" x14ac:dyDescent="0.35"/>
    <row r="5" spans="2:5" ht="16.2" thickBot="1" x14ac:dyDescent="0.35">
      <c r="B5" s="2" t="s">
        <v>10</v>
      </c>
      <c r="C5" s="3" t="s">
        <v>17</v>
      </c>
      <c r="D5" s="3" t="s">
        <v>64</v>
      </c>
    </row>
    <row r="6" spans="2:5" ht="16.2" thickBot="1" x14ac:dyDescent="0.35">
      <c r="B6" s="11" t="s">
        <v>12</v>
      </c>
      <c r="C6" s="15">
        <v>5</v>
      </c>
      <c r="D6" s="6">
        <f>SUM(C6*D10/C6)</f>
        <v>5</v>
      </c>
    </row>
    <row r="7" spans="2:5" ht="16.2" thickBot="1" x14ac:dyDescent="0.35">
      <c r="B7" s="11" t="s">
        <v>13</v>
      </c>
      <c r="C7" s="15">
        <v>2</v>
      </c>
      <c r="D7" s="6">
        <f>SUM(D10*C7/C6)</f>
        <v>2</v>
      </c>
    </row>
    <row r="8" spans="2:5" ht="16.2" thickBot="1" x14ac:dyDescent="0.35">
      <c r="B8" s="11" t="s">
        <v>14</v>
      </c>
      <c r="C8" s="15">
        <v>1</v>
      </c>
      <c r="D8" s="6">
        <f>SUM(D10*C8/C6)</f>
        <v>1</v>
      </c>
    </row>
    <row r="9" spans="2:5" ht="15" thickBot="1" x14ac:dyDescent="0.35"/>
    <row r="10" spans="2:5" ht="47.25" customHeight="1" thickBot="1" x14ac:dyDescent="0.35">
      <c r="B10" s="56" t="s">
        <v>16</v>
      </c>
      <c r="C10" s="57"/>
      <c r="D10" s="7">
        <v>5</v>
      </c>
    </row>
    <row r="12" spans="2:5" ht="27" customHeight="1" x14ac:dyDescent="0.3">
      <c r="B12" s="61" t="s">
        <v>59</v>
      </c>
      <c r="C12" s="61"/>
      <c r="D12" s="61"/>
    </row>
    <row r="15" spans="2:5" x14ac:dyDescent="0.3">
      <c r="B15" s="53"/>
      <c r="C15" s="53"/>
      <c r="D15" s="53"/>
      <c r="E15" s="53"/>
    </row>
    <row r="16" spans="2:5" x14ac:dyDescent="0.3">
      <c r="B16" s="49"/>
      <c r="C16" s="49"/>
      <c r="D16" s="49"/>
      <c r="E16" s="4"/>
    </row>
    <row r="17" spans="2:5" x14ac:dyDescent="0.3">
      <c r="B17" s="49"/>
      <c r="C17" s="49"/>
      <c r="D17" s="49"/>
      <c r="E17" s="4"/>
    </row>
  </sheetData>
  <sheetProtection sheet="1"/>
  <protectedRanges>
    <protectedRange sqref="C6:C8 D10" name="Range1"/>
  </protectedRanges>
  <mergeCells count="5">
    <mergeCell ref="B17:D17"/>
    <mergeCell ref="B10:C10"/>
    <mergeCell ref="B15:E15"/>
    <mergeCell ref="B16:D16"/>
    <mergeCell ref="B12:D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4DE75-2CBE-4C44-8183-3D4A95C11B34}">
  <dimension ref="B2:E17"/>
  <sheetViews>
    <sheetView workbookViewId="0">
      <selection activeCell="D10" sqref="D10 C8 C6"/>
    </sheetView>
  </sheetViews>
  <sheetFormatPr defaultRowHeight="14.4" x14ac:dyDescent="0.3"/>
  <cols>
    <col min="2" max="2" width="13" customWidth="1"/>
    <col min="3" max="3" width="37.44140625" customWidth="1"/>
    <col min="4" max="4" width="18" customWidth="1"/>
  </cols>
  <sheetData>
    <row r="2" spans="2:5" ht="18" x14ac:dyDescent="0.3">
      <c r="B2" s="52" t="s">
        <v>24</v>
      </c>
      <c r="C2" s="52"/>
    </row>
    <row r="4" spans="2:5" ht="15" thickBot="1" x14ac:dyDescent="0.35"/>
    <row r="5" spans="2:5" ht="16.2" thickBot="1" x14ac:dyDescent="0.35">
      <c r="B5" s="17" t="s">
        <v>10</v>
      </c>
      <c r="C5" s="16" t="s">
        <v>54</v>
      </c>
      <c r="D5" s="16" t="s">
        <v>65</v>
      </c>
    </row>
    <row r="6" spans="2:5" ht="16.2" thickBot="1" x14ac:dyDescent="0.35">
      <c r="B6" s="18" t="s">
        <v>12</v>
      </c>
      <c r="C6" s="15">
        <v>6</v>
      </c>
      <c r="D6" s="6">
        <f>SUM(C6*D10/C6)</f>
        <v>7</v>
      </c>
    </row>
    <row r="7" spans="2:5" ht="16.2" thickBot="1" x14ac:dyDescent="0.35">
      <c r="B7" s="18" t="s">
        <v>13</v>
      </c>
      <c r="C7" s="15">
        <v>4</v>
      </c>
      <c r="D7" s="6">
        <f>SUM(D10*C7/C6)</f>
        <v>4.666666666666667</v>
      </c>
    </row>
    <row r="8" spans="2:5" ht="16.2" thickBot="1" x14ac:dyDescent="0.35">
      <c r="B8" s="18" t="s">
        <v>14</v>
      </c>
      <c r="C8" s="15">
        <v>2</v>
      </c>
      <c r="D8" s="6">
        <f>SUM(D10*C8/C6)</f>
        <v>2.3333333333333335</v>
      </c>
    </row>
    <row r="9" spans="2:5" ht="15" thickBot="1" x14ac:dyDescent="0.35"/>
    <row r="10" spans="2:5" ht="47.25" customHeight="1" thickBot="1" x14ac:dyDescent="0.35">
      <c r="B10" s="76" t="s">
        <v>16</v>
      </c>
      <c r="C10" s="77"/>
      <c r="D10" s="7">
        <v>7</v>
      </c>
    </row>
    <row r="12" spans="2:5" ht="29.25" customHeight="1" x14ac:dyDescent="0.3">
      <c r="B12" s="60" t="s">
        <v>55</v>
      </c>
      <c r="C12" s="60"/>
      <c r="D12" s="60"/>
    </row>
    <row r="13" spans="2:5" ht="24.75" customHeight="1" x14ac:dyDescent="0.3">
      <c r="B13" s="61" t="s">
        <v>66</v>
      </c>
      <c r="C13" s="61"/>
      <c r="D13" s="61"/>
    </row>
    <row r="15" spans="2:5" x14ac:dyDescent="0.3">
      <c r="B15" s="53"/>
      <c r="C15" s="53"/>
      <c r="D15" s="53"/>
      <c r="E15" s="53"/>
    </row>
    <row r="16" spans="2:5" x14ac:dyDescent="0.3">
      <c r="B16" s="49"/>
      <c r="C16" s="49"/>
      <c r="D16" s="49"/>
      <c r="E16" s="4"/>
    </row>
    <row r="17" spans="2:5" x14ac:dyDescent="0.3">
      <c r="B17" s="49"/>
      <c r="C17" s="49"/>
      <c r="D17" s="49"/>
      <c r="E17" s="4"/>
    </row>
  </sheetData>
  <sheetProtection sheet="1" objects="1" scenarios="1"/>
  <protectedRanges>
    <protectedRange sqref="C6:C8 D10" name="Range1"/>
  </protectedRanges>
  <mergeCells count="7">
    <mergeCell ref="B10:C10"/>
    <mergeCell ref="B15:E15"/>
    <mergeCell ref="B16:D16"/>
    <mergeCell ref="B17:D17"/>
    <mergeCell ref="B2:C2"/>
    <mergeCell ref="B12:D12"/>
    <mergeCell ref="B13:D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AB6D5-1E8B-446A-822B-FA3FD707B74B}">
  <dimension ref="B3:I21"/>
  <sheetViews>
    <sheetView topLeftCell="A6" workbookViewId="0">
      <selection activeCell="F20" sqref="F20"/>
    </sheetView>
  </sheetViews>
  <sheetFormatPr defaultRowHeight="14.4" x14ac:dyDescent="0.3"/>
  <cols>
    <col min="2" max="2" width="13" customWidth="1"/>
    <col min="3" max="3" width="44.88671875" customWidth="1"/>
    <col min="4" max="4" width="18" customWidth="1"/>
    <col min="9" max="9" width="32.6640625" customWidth="1"/>
  </cols>
  <sheetData>
    <row r="3" spans="2:9" ht="18" x14ac:dyDescent="0.35">
      <c r="B3" s="80" t="s">
        <v>6</v>
      </c>
      <c r="C3" s="80"/>
    </row>
    <row r="4" spans="2:9" ht="15" thickBot="1" x14ac:dyDescent="0.35"/>
    <row r="5" spans="2:9" ht="16.2" thickBot="1" x14ac:dyDescent="0.35">
      <c r="B5" s="17" t="s">
        <v>10</v>
      </c>
      <c r="C5" s="16" t="s">
        <v>17</v>
      </c>
      <c r="D5" s="16" t="s">
        <v>61</v>
      </c>
    </row>
    <row r="6" spans="2:9" ht="16.2" thickBot="1" x14ac:dyDescent="0.35">
      <c r="B6" s="18" t="s">
        <v>12</v>
      </c>
      <c r="C6" s="21">
        <f>IF(D14&lt;D17,D17, D14)</f>
        <v>30</v>
      </c>
      <c r="D6" s="6">
        <f>SUM(D10*(D13-C6)/(D13-D14))</f>
        <v>15</v>
      </c>
    </row>
    <row r="7" spans="2:9" ht="16.2" thickBot="1" x14ac:dyDescent="0.35">
      <c r="B7" s="18" t="s">
        <v>13</v>
      </c>
      <c r="C7" s="21">
        <f>IF(D14&lt;D18, D18,D14)</f>
        <v>36</v>
      </c>
      <c r="D7" s="6">
        <f>SUM(D10*(D13-C7)/(D13-D14))</f>
        <v>9</v>
      </c>
    </row>
    <row r="8" spans="2:9" ht="16.2" thickBot="1" x14ac:dyDescent="0.35">
      <c r="B8" s="18" t="s">
        <v>14</v>
      </c>
      <c r="C8" s="21">
        <f>IF(D14&lt;D19, D19,D14)</f>
        <v>45</v>
      </c>
      <c r="D8" s="6">
        <f>SUM(D12*(D13-C8)/(D13-D14))</f>
        <v>0</v>
      </c>
    </row>
    <row r="9" spans="2:9" ht="15" thickBot="1" x14ac:dyDescent="0.35"/>
    <row r="10" spans="2:9" ht="47.25" customHeight="1" thickBot="1" x14ac:dyDescent="0.45">
      <c r="B10" s="66" t="s">
        <v>16</v>
      </c>
      <c r="C10" s="67"/>
      <c r="D10" s="7">
        <v>15</v>
      </c>
      <c r="I10" s="22"/>
    </row>
    <row r="12" spans="2:9" ht="15" thickBot="1" x14ac:dyDescent="0.35"/>
    <row r="13" spans="2:9" ht="42" customHeight="1" thickBot="1" x14ac:dyDescent="0.35">
      <c r="B13" s="66" t="s">
        <v>18</v>
      </c>
      <c r="C13" s="67"/>
      <c r="D13" s="19">
        <v>45</v>
      </c>
    </row>
    <row r="14" spans="2:9" ht="32.25" customHeight="1" thickBot="1" x14ac:dyDescent="0.35">
      <c r="B14" s="66" t="s">
        <v>19</v>
      </c>
      <c r="C14" s="67"/>
      <c r="D14" s="20">
        <v>30</v>
      </c>
    </row>
    <row r="16" spans="2:9" ht="15" thickBot="1" x14ac:dyDescent="0.35"/>
    <row r="17" spans="2:5" ht="35.25" customHeight="1" x14ac:dyDescent="0.3">
      <c r="B17" s="72" t="s">
        <v>20</v>
      </c>
      <c r="C17" s="73"/>
      <c r="D17" s="12">
        <v>29</v>
      </c>
      <c r="E17" s="1"/>
    </row>
    <row r="18" spans="2:5" ht="33.75" customHeight="1" x14ac:dyDescent="0.3">
      <c r="B18" s="81" t="s">
        <v>21</v>
      </c>
      <c r="C18" s="82"/>
      <c r="D18" s="13">
        <v>36</v>
      </c>
      <c r="E18" s="4"/>
    </row>
    <row r="19" spans="2:5" ht="33.75" customHeight="1" thickBot="1" x14ac:dyDescent="0.35">
      <c r="B19" s="78" t="s">
        <v>22</v>
      </c>
      <c r="C19" s="79"/>
      <c r="D19" s="14">
        <v>45</v>
      </c>
      <c r="E19" s="4"/>
    </row>
    <row r="21" spans="2:5" ht="32.25" customHeight="1" x14ac:dyDescent="0.3">
      <c r="B21" s="61" t="s">
        <v>59</v>
      </c>
      <c r="C21" s="61"/>
      <c r="D21" s="61"/>
    </row>
  </sheetData>
  <sheetProtection sheet="1" objects="1" scenarios="1"/>
  <protectedRanges>
    <protectedRange sqref="D10:D19" name="Range1"/>
  </protectedRanges>
  <mergeCells count="8">
    <mergeCell ref="B21:D21"/>
    <mergeCell ref="B19:C19"/>
    <mergeCell ref="B3:C3"/>
    <mergeCell ref="B10:C10"/>
    <mergeCell ref="B13:C13"/>
    <mergeCell ref="B14:C14"/>
    <mergeCell ref="B17:C17"/>
    <mergeCell ref="B18:C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D36B0-1CFF-4C03-86CB-09B4ED2512D9}">
  <dimension ref="B2:I25"/>
  <sheetViews>
    <sheetView workbookViewId="0">
      <selection activeCell="H11" sqref="H11"/>
    </sheetView>
  </sheetViews>
  <sheetFormatPr defaultRowHeight="14.4" x14ac:dyDescent="0.3"/>
  <cols>
    <col min="2" max="2" width="13" customWidth="1"/>
    <col min="3" max="3" width="44.88671875" customWidth="1"/>
    <col min="4" max="4" width="18" customWidth="1"/>
    <col min="9" max="9" width="32.6640625" customWidth="1"/>
  </cols>
  <sheetData>
    <row r="2" spans="2:9" ht="18" x14ac:dyDescent="0.3">
      <c r="B2" s="65" t="s">
        <v>23</v>
      </c>
      <c r="C2" s="65"/>
      <c r="D2" s="65"/>
    </row>
    <row r="4" spans="2:9" ht="15" thickBot="1" x14ac:dyDescent="0.35"/>
    <row r="5" spans="2:9" ht="16.2" thickBot="1" x14ac:dyDescent="0.35">
      <c r="B5" s="17" t="s">
        <v>10</v>
      </c>
      <c r="C5" s="16" t="s">
        <v>17</v>
      </c>
      <c r="D5" s="16" t="s">
        <v>11</v>
      </c>
    </row>
    <row r="6" spans="2:9" ht="16.2" thickBot="1" x14ac:dyDescent="0.35">
      <c r="B6" s="18" t="s">
        <v>12</v>
      </c>
      <c r="C6" s="21">
        <f>IF(D17&lt;D14, C6, D14)</f>
        <v>60</v>
      </c>
      <c r="D6" s="6">
        <f>SUM(D10*(C6-D13)/(D14-D13))</f>
        <v>10</v>
      </c>
    </row>
    <row r="7" spans="2:9" ht="16.2" thickBot="1" x14ac:dyDescent="0.35">
      <c r="B7" s="18" t="s">
        <v>13</v>
      </c>
      <c r="C7" s="21">
        <f t="shared" ref="C7:C8" si="0">IF(D15&lt;D18, D18,D15)</f>
        <v>55</v>
      </c>
      <c r="D7" s="6">
        <f>SUM(D10*(C7-D13)/(D14-D13))</f>
        <v>5</v>
      </c>
    </row>
    <row r="8" spans="2:9" ht="16.2" thickBot="1" x14ac:dyDescent="0.35">
      <c r="B8" s="18" t="s">
        <v>14</v>
      </c>
      <c r="C8" s="21">
        <f t="shared" si="0"/>
        <v>50</v>
      </c>
      <c r="D8" s="6">
        <f>SUM(D10*(C8-D13)/(D14-D13))</f>
        <v>0</v>
      </c>
    </row>
    <row r="9" spans="2:9" ht="15" thickBot="1" x14ac:dyDescent="0.35"/>
    <row r="10" spans="2:9" ht="47.25" customHeight="1" thickBot="1" x14ac:dyDescent="0.45">
      <c r="B10" s="66" t="s">
        <v>16</v>
      </c>
      <c r="C10" s="67"/>
      <c r="D10" s="7">
        <v>10</v>
      </c>
      <c r="I10" s="22"/>
    </row>
    <row r="12" spans="2:9" ht="15" thickBot="1" x14ac:dyDescent="0.35"/>
    <row r="13" spans="2:9" ht="42" customHeight="1" thickBot="1" x14ac:dyDescent="0.35">
      <c r="B13" s="66" t="s">
        <v>27</v>
      </c>
      <c r="C13" s="67"/>
      <c r="D13" s="19">
        <v>50</v>
      </c>
    </row>
    <row r="14" spans="2:9" ht="32.25" customHeight="1" thickBot="1" x14ac:dyDescent="0.35">
      <c r="B14" s="66" t="s">
        <v>28</v>
      </c>
      <c r="C14" s="67"/>
      <c r="D14" s="20">
        <v>60</v>
      </c>
    </row>
    <row r="16" spans="2:9" ht="15" thickBot="1" x14ac:dyDescent="0.35"/>
    <row r="17" spans="2:5" ht="35.25" customHeight="1" x14ac:dyDescent="0.3">
      <c r="B17" s="72" t="s">
        <v>30</v>
      </c>
      <c r="C17" s="73"/>
      <c r="D17" s="12">
        <v>62</v>
      </c>
      <c r="E17" s="1"/>
    </row>
    <row r="18" spans="2:5" ht="33.75" customHeight="1" x14ac:dyDescent="0.3">
      <c r="B18" s="74" t="s">
        <v>31</v>
      </c>
      <c r="C18" s="75"/>
      <c r="D18" s="13">
        <v>55</v>
      </c>
      <c r="E18" s="4"/>
    </row>
    <row r="19" spans="2:5" ht="33.75" customHeight="1" thickBot="1" x14ac:dyDescent="0.35">
      <c r="B19" s="70" t="s">
        <v>32</v>
      </c>
      <c r="C19" s="71"/>
      <c r="D19" s="14">
        <v>50</v>
      </c>
      <c r="E19" s="4"/>
    </row>
    <row r="22" spans="2:5" x14ac:dyDescent="0.3">
      <c r="B22" s="48" t="s">
        <v>67</v>
      </c>
      <c r="C22" s="48"/>
      <c r="D22" s="48"/>
    </row>
    <row r="23" spans="2:5" ht="28.5" customHeight="1" x14ac:dyDescent="0.3">
      <c r="B23" s="61" t="s">
        <v>66</v>
      </c>
      <c r="C23" s="61"/>
      <c r="D23" s="61"/>
    </row>
    <row r="25" spans="2:5" x14ac:dyDescent="0.3">
      <c r="B25" s="64"/>
      <c r="C25" s="64"/>
    </row>
  </sheetData>
  <sheetProtection sheet="1" objects="1" scenarios="1"/>
  <protectedRanges>
    <protectedRange sqref="D10:D19" name="Range1"/>
  </protectedRanges>
  <mergeCells count="10">
    <mergeCell ref="B2:D2"/>
    <mergeCell ref="B22:D22"/>
    <mergeCell ref="B25:C25"/>
    <mergeCell ref="B10:C10"/>
    <mergeCell ref="B13:C13"/>
    <mergeCell ref="B14:C14"/>
    <mergeCell ref="B17:C17"/>
    <mergeCell ref="B18:C18"/>
    <mergeCell ref="B19:C19"/>
    <mergeCell ref="B23:D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DEF8F-570C-46A8-B231-65414099EE8A}">
  <dimension ref="B2:E17"/>
  <sheetViews>
    <sheetView workbookViewId="0">
      <selection activeCell="C5" sqref="C5"/>
    </sheetView>
  </sheetViews>
  <sheetFormatPr defaultRowHeight="14.4" x14ac:dyDescent="0.3"/>
  <cols>
    <col min="2" max="2" width="13" customWidth="1"/>
    <col min="3" max="3" width="37.44140625" customWidth="1"/>
    <col min="4" max="4" width="18" customWidth="1"/>
  </cols>
  <sheetData>
    <row r="2" spans="2:5" ht="18" x14ac:dyDescent="0.3">
      <c r="B2" s="83" t="s">
        <v>42</v>
      </c>
      <c r="C2" s="83"/>
      <c r="D2" s="83"/>
    </row>
    <row r="4" spans="2:5" ht="15" thickBot="1" x14ac:dyDescent="0.35"/>
    <row r="5" spans="2:5" ht="16.2" thickBot="1" x14ac:dyDescent="0.35">
      <c r="B5" s="2" t="s">
        <v>10</v>
      </c>
      <c r="C5" s="3" t="s">
        <v>17</v>
      </c>
      <c r="D5" s="3" t="s">
        <v>58</v>
      </c>
    </row>
    <row r="6" spans="2:5" ht="16.2" thickBot="1" x14ac:dyDescent="0.35">
      <c r="B6" s="11" t="s">
        <v>12</v>
      </c>
      <c r="C6" s="15">
        <v>4</v>
      </c>
      <c r="D6" s="6">
        <f>SUM(C6*D10/C6)</f>
        <v>1</v>
      </c>
    </row>
    <row r="7" spans="2:5" ht="16.2" thickBot="1" x14ac:dyDescent="0.35">
      <c r="B7" s="11" t="s">
        <v>13</v>
      </c>
      <c r="C7" s="15">
        <v>3</v>
      </c>
      <c r="D7" s="6">
        <f>SUM(D10*C7/C6)</f>
        <v>0.75</v>
      </c>
    </row>
    <row r="8" spans="2:5" ht="16.2" thickBot="1" x14ac:dyDescent="0.35">
      <c r="B8" s="11" t="s">
        <v>14</v>
      </c>
      <c r="C8" s="15">
        <v>2</v>
      </c>
      <c r="D8" s="6">
        <f>SUM(D10*C8/C6)</f>
        <v>0.5</v>
      </c>
    </row>
    <row r="9" spans="2:5" ht="15" thickBot="1" x14ac:dyDescent="0.35"/>
    <row r="10" spans="2:5" ht="47.25" customHeight="1" thickBot="1" x14ac:dyDescent="0.35">
      <c r="B10" s="56" t="s">
        <v>16</v>
      </c>
      <c r="C10" s="57"/>
      <c r="D10" s="7">
        <v>1</v>
      </c>
    </row>
    <row r="12" spans="2:5" ht="30" customHeight="1" x14ac:dyDescent="0.3">
      <c r="B12" s="61" t="s">
        <v>59</v>
      </c>
      <c r="C12" s="61"/>
      <c r="D12" s="61"/>
    </row>
    <row r="15" spans="2:5" x14ac:dyDescent="0.3">
      <c r="B15" s="53"/>
      <c r="C15" s="53"/>
      <c r="D15" s="53"/>
      <c r="E15" s="53"/>
    </row>
    <row r="16" spans="2:5" x14ac:dyDescent="0.3">
      <c r="B16" s="49"/>
      <c r="C16" s="49"/>
      <c r="D16" s="49"/>
      <c r="E16" s="4"/>
    </row>
    <row r="17" spans="2:5" x14ac:dyDescent="0.3">
      <c r="B17" s="49"/>
      <c r="C17" s="49"/>
      <c r="D17" s="49"/>
      <c r="E17" s="4"/>
    </row>
  </sheetData>
  <sheetProtection sheet="1" objects="1" scenarios="1"/>
  <protectedRanges>
    <protectedRange sqref="C6:C8 D10" name="Range1"/>
  </protectedRanges>
  <mergeCells count="6">
    <mergeCell ref="B10:C10"/>
    <mergeCell ref="B15:E15"/>
    <mergeCell ref="B16:D16"/>
    <mergeCell ref="B17:D17"/>
    <mergeCell ref="B2:D2"/>
    <mergeCell ref="B12:D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b49ab1-9be5-4af7-9e50-846f311e3d04">
      <Terms xmlns="http://schemas.microsoft.com/office/infopath/2007/PartnerControls"/>
    </lcf76f155ced4ddcb4097134ff3c332f>
    <TaxCatchAll xmlns="2570daea-32e5-443d-864e-89f901ca737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28EBB1BA9A5D74B8887D1D0355963EB" ma:contentTypeVersion="12" ma:contentTypeDescription="Izveidot jaunu dokumentu." ma:contentTypeScope="" ma:versionID="9b032fff6bf36156226faed4bad492cd">
  <xsd:schema xmlns:xsd="http://www.w3.org/2001/XMLSchema" xmlns:xs="http://www.w3.org/2001/XMLSchema" xmlns:p="http://schemas.microsoft.com/office/2006/metadata/properties" xmlns:ns2="91b49ab1-9be5-4af7-9e50-846f311e3d04" xmlns:ns3="2570daea-32e5-443d-864e-89f901ca737d" targetNamespace="http://schemas.microsoft.com/office/2006/metadata/properties" ma:root="true" ma:fieldsID="77b1890a0ce21545bc12fb226dfd3aeb" ns2:_="" ns3:_="">
    <xsd:import namespace="91b49ab1-9be5-4af7-9e50-846f311e3d04"/>
    <xsd:import namespace="2570daea-32e5-443d-864e-89f901ca73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49ab1-9be5-4af7-9e50-846f311e3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0daea-32e5-443d-864e-89f901ca737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28ba81-43cb-40ab-be5b-551047c626d1}" ma:internalName="TaxCatchAll" ma:showField="CatchAllData" ma:web="2570daea-32e5-443d-864e-89f901ca73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0F496F-7B11-42DD-89C5-0D9D886ADDD4}">
  <ds:schemaRefs>
    <ds:schemaRef ds:uri="http://schemas.microsoft.com/office/2006/metadata/properties"/>
    <ds:schemaRef ds:uri="http://schemas.microsoft.com/office/infopath/2007/PartnerControls"/>
    <ds:schemaRef ds:uri="b3057933-4081-480e-9a83-5555dccee947"/>
    <ds:schemaRef ds:uri="06833f44-7947-476f-a6fe-035a1cdcb744"/>
    <ds:schemaRef ds:uri="91b49ab1-9be5-4af7-9e50-846f311e3d04"/>
    <ds:schemaRef ds:uri="2570daea-32e5-443d-864e-89f901ca737d"/>
  </ds:schemaRefs>
</ds:datastoreItem>
</file>

<file path=customXml/itemProps2.xml><?xml version="1.0" encoding="utf-8"?>
<ds:datastoreItem xmlns:ds="http://schemas.openxmlformats.org/officeDocument/2006/customXml" ds:itemID="{D512352B-71B6-4385-8B39-D5EF1F597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49ab1-9be5-4af7-9e50-846f311e3d04"/>
    <ds:schemaRef ds:uri="2570daea-32e5-443d-864e-89f901ca73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229360-BADC-4592-BBBB-C4A0103115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Kritēriju apkopojums</vt:lpstr>
      <vt:lpstr>Cena</vt:lpstr>
      <vt:lpstr>Izpildes termiņi</vt:lpstr>
      <vt:lpstr>Garantijas termiņi</vt:lpstr>
      <vt:lpstr>Vadošā personāla kvalifikācija </vt:lpstr>
      <vt:lpstr>BIM izmantošana</vt:lpstr>
      <vt:lpstr>Energoefektivitātes kritērijs</vt:lpstr>
      <vt:lpstr>Zaļais publiskais iepirkums </vt:lpstr>
      <vt:lpstr>Personāla līdzšinējā sadarbība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Aigars</dc:creator>
  <cp:lastModifiedBy>Elīna Virtmane</cp:lastModifiedBy>
  <dcterms:created xsi:type="dcterms:W3CDTF">2023-02-05T18:09:09Z</dcterms:created>
  <dcterms:modified xsi:type="dcterms:W3CDTF">2023-03-13T15:24:39Z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0x010100F28EBB1BA9A5D74B8887D1D0355963EB</vt:lpwstr>
  </property>
  <property fmtid="{D5CDD505-2E9C-101B-9397-08002B2CF9AE}" pid="3" name="MediaServiceImageTags">
    <vt:lpwstr/>
  </property>
</Properties>
</file>