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Rezultāti-gads-2022/"/>
    </mc:Choice>
  </mc:AlternateContent>
  <xr:revisionPtr revIDLastSave="175" documentId="13_ncr:1_{92139331-7841-4F2C-911C-C2411BF34322}" xr6:coauthVersionLast="47" xr6:coauthVersionMax="47" xr10:uidLastSave="{91E3BCF7-47C2-4F2E-B21C-291283DBEFAD}"/>
  <bookViews>
    <workbookView xWindow="28680" yWindow="-120" windowWidth="29040" windowHeight="17640" xr2:uid="{0DECAE92-860A-4739-9EAE-09DF03DE3C8A}"/>
  </bookViews>
  <sheets>
    <sheet name="Rezultātu-publikācija-2022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30" i="1"/>
  <c r="G30" i="1"/>
  <c r="E21" i="1" l="1"/>
  <c r="E15" i="1"/>
  <c r="H36" i="1"/>
  <c r="G36" i="1"/>
  <c r="H25" i="1" l="1"/>
  <c r="H24" i="1"/>
  <c r="H23" i="1"/>
  <c r="G25" i="1"/>
  <c r="G24" i="1"/>
  <c r="G23" i="1"/>
  <c r="H19" i="1"/>
  <c r="H18" i="1"/>
  <c r="H17" i="1"/>
  <c r="G19" i="1"/>
  <c r="G18" i="1"/>
  <c r="G17" i="1"/>
  <c r="H13" i="1"/>
  <c r="H12" i="1"/>
  <c r="H11" i="1"/>
  <c r="G13" i="1"/>
  <c r="G12" i="1"/>
  <c r="G11" i="1"/>
  <c r="D27" i="1"/>
  <c r="H27" i="1" s="1"/>
  <c r="C27" i="1"/>
  <c r="D21" i="1"/>
  <c r="C21" i="1"/>
  <c r="D15" i="1"/>
  <c r="C15" i="1"/>
  <c r="D9" i="1"/>
  <c r="C9" i="1"/>
  <c r="D34" i="1"/>
  <c r="D43" i="1" s="1"/>
  <c r="C34" i="1"/>
  <c r="C43" i="1" s="1"/>
  <c r="F34" i="1"/>
  <c r="E34" i="1"/>
  <c r="G34" i="1" l="1"/>
  <c r="H34" i="1"/>
  <c r="C7" i="1"/>
  <c r="D7" i="1"/>
  <c r="D39" i="1"/>
  <c r="D41" i="1"/>
  <c r="C39" i="1"/>
  <c r="C41" i="1"/>
  <c r="F9" i="1"/>
  <c r="E9" i="1"/>
  <c r="E7" i="1" s="1"/>
  <c r="F15" i="1"/>
  <c r="F21" i="1"/>
  <c r="E27" i="1"/>
  <c r="E32" i="1" s="1"/>
  <c r="E20" i="1" l="1"/>
  <c r="E26" i="1"/>
  <c r="F20" i="1"/>
  <c r="G27" i="1"/>
  <c r="H21" i="1"/>
  <c r="G21" i="1"/>
  <c r="H15" i="1"/>
  <c r="G15" i="1"/>
  <c r="F7" i="1"/>
  <c r="F32" i="1" s="1"/>
  <c r="F26" i="1" l="1"/>
  <c r="H7" i="1"/>
  <c r="H9" i="1"/>
  <c r="G7" i="1"/>
  <c r="C32" i="1"/>
  <c r="C26" i="1"/>
  <c r="C20" i="1"/>
  <c r="G9" i="1"/>
  <c r="D20" i="1"/>
  <c r="D26" i="1"/>
  <c r="D32" i="1"/>
</calcChain>
</file>

<file path=xl/sharedStrings.xml><?xml version="1.0" encoding="utf-8"?>
<sst xmlns="http://schemas.openxmlformats.org/spreadsheetml/2006/main" count="53" uniqueCount="29">
  <si>
    <t>Pārskata periods</t>
  </si>
  <si>
    <t>Dati</t>
  </si>
  <si>
    <t xml:space="preserve">Īpatsvats (%) </t>
  </si>
  <si>
    <t xml:space="preserve">Kopējā noslēgtā līgumsumma (EUR bez PVN) </t>
  </si>
  <si>
    <t>Sabiedrisko pakalpojumu sniedzēju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</si>
  <si>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</si>
  <si>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</si>
  <si>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</si>
  <si>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</si>
  <si>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</si>
  <si>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</si>
  <si>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Saistībā ar norādi par ES fondiem</t>
  </si>
  <si>
    <r>
      <t>Kopējais īpatsvars ar norādi par ES fondiem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</si>
  <si>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</si>
  <si>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t>Norāde par centralizētu iepirkumu</t>
  </si>
  <si>
    <r>
      <t>Kopējais īpatsvars centralizētie iepirkumi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</si>
  <si>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* iepirkumi ar paredzamo līgumcenu, kas ir vienāda ar MK noteiktajām līgumcenu robežvērtībām vai lielāka par to</t>
  </si>
  <si>
    <t>Rezultātu paziņojumu skaitu veido - Paziņojums par līguma slēgšanas tiesību piešķiršanu - sabiedriskie pakalpojumi, Paziņojums par metu konkursa rezultātiem - sabiedriskie pakalpojumi un Paziņojums par sociālajiem un citiem īpašiem pakalpojumiem - paziņojums par līguma slēgšanas tiesību piešķiršanu (sabiedriskie pakalpojumi)</t>
  </si>
  <si>
    <t>2. pielikuma pakalpojumi</t>
  </si>
  <si>
    <t>Kopējā līgumsumma attiecībā uz sociālo atbildību</t>
  </si>
  <si>
    <t>Inovatīvo risinājumu iepirkumu kopējā līgumsumma</t>
  </si>
  <si>
    <t xml:space="preserve">Sabiedrisko pakalpojumu sniedzēju iepirkumu likuma publikāciju statistikas rādītāji </t>
  </si>
  <si>
    <r>
      <t>Kopējais īpatsvars, piemērojot vides aizsardzības prasības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</si>
  <si>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 xml:space="preserve">Kopējā noslēgtā līgumsumma (EUR bez PVN** </t>
  </si>
  <si>
    <t xml:space="preserve">Kopējā noslēgtā līgumsumma (EUR bez PVN)** </t>
  </si>
  <si>
    <t>** neiekļaujot līgumus vispārīgās vienošanās ietvaros</t>
  </si>
  <si>
    <t>Rezultātu paziņojumu skaits</t>
  </si>
  <si>
    <t>2021. gada attiecīgā perioda dati</t>
  </si>
  <si>
    <t>Aktualizēts: 19.01.2023.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</si>
</sst>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u/>
      <sz val="14"/>
      <color theme="1"/>
      <name val="Calibri"/>
      <family val="2"/>
      <charset val="186"/>
      <scheme val="minor"/>
    </font>
    <font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2" tint="-0.24997711111789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9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5" xfId="0" applyFont="1" applyBorder="1"/>
    <xf numFmtId="3" fontId="3" fillId="4" borderId="6" xfId="0" applyNumberFormat="1" applyFont="1" applyFill="1" applyBorder="1"/>
    <xf numFmtId="3" fontId="3" fillId="0" borderId="6" xfId="0" applyNumberFormat="1" applyFont="1" applyBorder="1"/>
    <xf numFmtId="3" fontId="3" fillId="0" borderId="5" xfId="0" applyNumberFormat="1" applyFont="1" applyBorder="1"/>
    <xf numFmtId="164" fontId="2" fillId="0" borderId="5" xfId="0" applyNumberFormat="1" applyFont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0" fontId="4" fillId="0" borderId="1" xfId="0" applyFont="1" applyBorder="1"/>
    <xf numFmtId="0" fontId="2" fillId="0" borderId="6" xfId="0" applyFont="1" applyBorder="1"/>
    <xf numFmtId="0" fontId="5" fillId="0" borderId="6" xfId="0" applyFont="1" applyBorder="1"/>
    <xf numFmtId="3" fontId="5" fillId="0" borderId="6" xfId="0" applyNumberFormat="1" applyFont="1" applyBorder="1"/>
    <xf numFmtId="164" fontId="2" fillId="0" borderId="6" xfId="0" applyNumberFormat="1" applyFont="1" applyBorder="1"/>
    <xf numFmtId="0" fontId="2" fillId="2" borderId="4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3" fontId="2" fillId="4" borderId="7" xfId="0" applyNumberFormat="1" applyFont="1" applyFill="1" applyBorder="1"/>
    <xf numFmtId="3" fontId="2" fillId="0" borderId="7" xfId="0" applyNumberFormat="1" applyFont="1" applyBorder="1"/>
    <xf numFmtId="164" fontId="2" fillId="0" borderId="7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2" fillId="0" borderId="5" xfId="0" applyFont="1" applyBorder="1" applyAlignment="1">
      <alignment horizontal="right"/>
    </xf>
    <xf numFmtId="3" fontId="2" fillId="0" borderId="5" xfId="0" applyNumberFormat="1" applyFont="1" applyBorder="1"/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/>
    <xf numFmtId="3" fontId="2" fillId="5" borderId="3" xfId="0" applyNumberFormat="1" applyFont="1" applyFill="1" applyBorder="1"/>
    <xf numFmtId="164" fontId="2" fillId="5" borderId="3" xfId="0" applyNumberFormat="1" applyFont="1" applyFill="1" applyBorder="1"/>
    <xf numFmtId="164" fontId="2" fillId="5" borderId="4" xfId="0" applyNumberFormat="1" applyFont="1" applyFill="1" applyBorder="1"/>
    <xf numFmtId="3" fontId="2" fillId="4" borderId="6" xfId="0" applyNumberFormat="1" applyFont="1" applyFill="1" applyBorder="1"/>
    <xf numFmtId="3" fontId="2" fillId="0" borderId="6" xfId="0" applyNumberFormat="1" applyFont="1" applyBorder="1"/>
    <xf numFmtId="0" fontId="2" fillId="4" borderId="2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right"/>
    </xf>
    <xf numFmtId="0" fontId="2" fillId="0" borderId="8" xfId="0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0" fontId="2" fillId="7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right"/>
    </xf>
    <xf numFmtId="0" fontId="2" fillId="9" borderId="8" xfId="0" applyFont="1" applyFill="1" applyBorder="1" applyAlignment="1">
      <alignment horizontal="right"/>
    </xf>
    <xf numFmtId="0" fontId="2" fillId="10" borderId="1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right"/>
    </xf>
    <xf numFmtId="0" fontId="2" fillId="12" borderId="8" xfId="0" applyFont="1" applyFill="1" applyBorder="1" applyAlignment="1">
      <alignment horizontal="right"/>
    </xf>
    <xf numFmtId="0" fontId="2" fillId="13" borderId="1" xfId="0" applyFont="1" applyFill="1" applyBorder="1" applyAlignment="1">
      <alignment wrapText="1"/>
    </xf>
    <xf numFmtId="164" fontId="0" fillId="13" borderId="1" xfId="0" applyNumberFormat="1" applyFill="1" applyBorder="1"/>
    <xf numFmtId="165" fontId="0" fillId="13" borderId="1" xfId="0" applyNumberFormat="1" applyFill="1" applyBorder="1"/>
    <xf numFmtId="0" fontId="0" fillId="14" borderId="1" xfId="0" applyFill="1" applyBorder="1"/>
    <xf numFmtId="0" fontId="2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0" borderId="1" xfId="0" applyBorder="1"/>
    <xf numFmtId="0" fontId="5" fillId="16" borderId="5" xfId="0" applyFont="1" applyFill="1" applyBorder="1" applyAlignment="1">
      <alignment horizontal="left"/>
    </xf>
    <xf numFmtId="3" fontId="5" fillId="16" borderId="5" xfId="0" applyNumberFormat="1" applyFont="1" applyFill="1" applyBorder="1"/>
    <xf numFmtId="3" fontId="5" fillId="16" borderId="1" xfId="0" applyNumberFormat="1" applyFont="1" applyFill="1" applyBorder="1"/>
    <xf numFmtId="165" fontId="2" fillId="0" borderId="1" xfId="0" applyNumberFormat="1" applyFont="1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9" borderId="7" xfId="0" applyFont="1" applyFill="1" applyBorder="1" applyAlignment="1">
      <alignment horizontal="left" wrapText="1"/>
    </xf>
    <xf numFmtId="164" fontId="2" fillId="10" borderId="7" xfId="0" applyNumberFormat="1" applyFont="1" applyFill="1" applyBorder="1"/>
    <xf numFmtId="165" fontId="2" fillId="10" borderId="7" xfId="0" applyNumberFormat="1" applyFont="1" applyFill="1" applyBorder="1"/>
    <xf numFmtId="0" fontId="2" fillId="11" borderId="7" xfId="0" applyFont="1" applyFill="1" applyBorder="1"/>
    <xf numFmtId="0" fontId="2" fillId="11" borderId="1" xfId="0" applyFont="1" applyFill="1" applyBorder="1"/>
    <xf numFmtId="0" fontId="3" fillId="6" borderId="1" xfId="0" applyFont="1" applyFill="1" applyBorder="1" applyAlignment="1">
      <alignment horizontal="left" wrapText="1"/>
    </xf>
    <xf numFmtId="164" fontId="0" fillId="7" borderId="1" xfId="0" applyNumberFormat="1" applyFill="1" applyBorder="1"/>
    <xf numFmtId="165" fontId="0" fillId="7" borderId="1" xfId="0" applyNumberFormat="1" applyFill="1" applyBorder="1"/>
    <xf numFmtId="0" fontId="0" fillId="8" borderId="1" xfId="0" applyFill="1" applyBorder="1"/>
    <xf numFmtId="0" fontId="3" fillId="1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4" fontId="0" fillId="13" borderId="7" xfId="0" applyNumberFormat="1" applyFill="1" applyBorder="1"/>
    <xf numFmtId="0" fontId="0" fillId="0" borderId="8" xfId="0" applyBorder="1"/>
    <xf numFmtId="0" fontId="1" fillId="9" borderId="7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 wrapText="1"/>
    </xf>
    <xf numFmtId="164" fontId="0" fillId="7" borderId="7" xfId="0" applyNumberFormat="1" applyFill="1" applyBorder="1"/>
    <xf numFmtId="3" fontId="7" fillId="0" borderId="5" xfId="0" applyNumberFormat="1" applyFont="1" applyBorder="1"/>
    <xf numFmtId="3" fontId="0" fillId="0" borderId="1" xfId="0" applyNumberFormat="1" applyBorder="1"/>
    <xf numFmtId="166" fontId="2" fillId="0" borderId="0" xfId="0" applyNumberFormat="1" applyFont="1"/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 wrapText="1"/>
    </xf>
    <xf numFmtId="0" fontId="3" fillId="15" borderId="3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horizontal="center" wrapText="1"/>
    </xf>
    <xf numFmtId="3" fontId="2" fillId="4" borderId="1" xfId="0" applyNumberFormat="1" applyFont="1" applyFill="1" applyBorder="1"/>
    <xf numFmtId="166" fontId="2" fillId="10" borderId="7" xfId="0" applyNumberFormat="1" applyFont="1" applyFill="1" applyBorder="1"/>
    <xf numFmtId="166" fontId="0" fillId="7" borderId="1" xfId="0" applyNumberFormat="1" applyFill="1" applyBorder="1"/>
    <xf numFmtId="2" fontId="0" fillId="13" borderId="7" xfId="0" applyNumberFormat="1" applyFill="1" applyBorder="1"/>
    <xf numFmtId="166" fontId="0" fillId="1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0FC2-6900-4933-885D-3BE7B9855508}">
  <dimension ref="A1:K52"/>
  <sheetViews>
    <sheetView tabSelected="1" workbookViewId="0">
      <selection activeCell="Q17" sqref="Q17"/>
    </sheetView>
  </sheetViews>
  <sheetFormatPr defaultRowHeight="15" x14ac:dyDescent="0.25"/>
  <cols>
    <col min="1" max="1" width="35.5703125" customWidth="1"/>
    <col min="2" max="2" width="7.85546875" customWidth="1"/>
    <col min="3" max="3" width="10.85546875" customWidth="1"/>
    <col min="4" max="4" width="12.5703125" bestFit="1" customWidth="1"/>
    <col min="5" max="5" width="10.140625" customWidth="1"/>
    <col min="6" max="6" width="13.140625" customWidth="1"/>
    <col min="7" max="7" width="11.140625" customWidth="1"/>
    <col min="8" max="8" width="12.28515625" bestFit="1" customWidth="1"/>
    <col min="9" max="9" width="10.85546875" bestFit="1" customWidth="1"/>
  </cols>
  <sheetData>
    <row r="1" spans="1:11" ht="15.75" x14ac:dyDescent="0.25">
      <c r="A1" s="87" t="s">
        <v>21</v>
      </c>
      <c r="B1" s="87"/>
      <c r="C1" s="87"/>
      <c r="D1" s="87"/>
      <c r="E1" s="87"/>
      <c r="F1" s="87"/>
      <c r="G1" s="87"/>
    </row>
    <row r="2" spans="1:11" s="1" customFormat="1" ht="12.75" x14ac:dyDescent="0.2"/>
    <row r="3" spans="1:11" s="1" customFormat="1" ht="12.75" x14ac:dyDescent="0.2">
      <c r="A3" s="1" t="s">
        <v>28</v>
      </c>
    </row>
    <row r="4" spans="1:11" s="1" customFormat="1" ht="12.75" x14ac:dyDescent="0.2">
      <c r="A4" s="88"/>
      <c r="B4" s="89" t="s">
        <v>0</v>
      </c>
      <c r="C4" s="90" t="s">
        <v>1</v>
      </c>
      <c r="D4" s="90"/>
      <c r="E4" s="91" t="s">
        <v>27</v>
      </c>
      <c r="F4" s="91"/>
      <c r="G4" s="89" t="s">
        <v>2</v>
      </c>
      <c r="H4" s="89"/>
    </row>
    <row r="5" spans="1:11" s="1" customFormat="1" ht="63.75" x14ac:dyDescent="0.2">
      <c r="A5" s="88"/>
      <c r="B5" s="89"/>
      <c r="C5" s="2" t="s">
        <v>26</v>
      </c>
      <c r="D5" s="2" t="s">
        <v>23</v>
      </c>
      <c r="E5" s="2" t="s">
        <v>26</v>
      </c>
      <c r="F5" s="2" t="s">
        <v>24</v>
      </c>
      <c r="G5" s="2" t="s">
        <v>26</v>
      </c>
      <c r="H5" s="2" t="s">
        <v>3</v>
      </c>
    </row>
    <row r="6" spans="1:11" s="1" customFormat="1" ht="12.75" x14ac:dyDescent="0.2">
      <c r="A6" s="94" t="s">
        <v>4</v>
      </c>
      <c r="B6" s="95"/>
      <c r="C6" s="95"/>
      <c r="D6" s="95"/>
      <c r="E6" s="95"/>
      <c r="F6" s="95"/>
      <c r="G6" s="95"/>
      <c r="H6" s="96"/>
    </row>
    <row r="7" spans="1:11" s="1" customFormat="1" ht="12.75" x14ac:dyDescent="0.2">
      <c r="A7" s="3" t="s">
        <v>5</v>
      </c>
      <c r="B7" s="4">
        <v>2022</v>
      </c>
      <c r="C7" s="6">
        <f>C9+C34</f>
        <v>240</v>
      </c>
      <c r="D7" s="5">
        <f>D9+D34</f>
        <v>685384260</v>
      </c>
      <c r="E7" s="6">
        <f>E9+E34</f>
        <v>144</v>
      </c>
      <c r="F7" s="7">
        <f>F9</f>
        <v>313064512</v>
      </c>
      <c r="G7" s="8">
        <f>(C7-E7)/E7*100</f>
        <v>66.666666666666657</v>
      </c>
      <c r="H7" s="8">
        <f>(D7-F7)/F7*100</f>
        <v>118.92748418575148</v>
      </c>
    </row>
    <row r="8" spans="1:11" s="1" customFormat="1" ht="12.75" x14ac:dyDescent="0.2">
      <c r="A8" s="9" t="s">
        <v>6</v>
      </c>
      <c r="B8" s="10"/>
      <c r="C8" s="11"/>
      <c r="D8" s="12"/>
      <c r="E8" s="12"/>
      <c r="F8" s="11"/>
      <c r="G8" s="13"/>
      <c r="H8" s="14"/>
    </row>
    <row r="9" spans="1:11" s="1" customFormat="1" ht="12.75" x14ac:dyDescent="0.2">
      <c r="A9" s="15" t="s">
        <v>7</v>
      </c>
      <c r="B9" s="4">
        <v>2022</v>
      </c>
      <c r="C9" s="17">
        <f>C11+C12+C13</f>
        <v>238</v>
      </c>
      <c r="D9" s="18">
        <f>D11+D12+D13</f>
        <v>682554601</v>
      </c>
      <c r="E9" s="18">
        <f>E11+E12+E13</f>
        <v>143</v>
      </c>
      <c r="F9" s="18">
        <f>F11+F12+F13</f>
        <v>313064512</v>
      </c>
      <c r="G9" s="19">
        <f>(C9-E9)/E9*100</f>
        <v>66.43356643356644</v>
      </c>
      <c r="H9" s="19">
        <f>(D9-F9)/F9*100</f>
        <v>118.02362606976034</v>
      </c>
    </row>
    <row r="10" spans="1:11" s="1" customFormat="1" ht="12.75" x14ac:dyDescent="0.2">
      <c r="A10" s="9" t="s">
        <v>6</v>
      </c>
      <c r="B10" s="10"/>
      <c r="C10" s="11"/>
      <c r="D10" s="12"/>
      <c r="E10" s="12"/>
      <c r="F10" s="12"/>
      <c r="G10" s="12"/>
      <c r="H10" s="20"/>
    </row>
    <row r="11" spans="1:11" s="1" customFormat="1" ht="12.75" x14ac:dyDescent="0.2">
      <c r="A11" s="21" t="s">
        <v>8</v>
      </c>
      <c r="B11" s="4">
        <v>2022</v>
      </c>
      <c r="C11" s="26">
        <v>33</v>
      </c>
      <c r="D11" s="106">
        <v>176796212</v>
      </c>
      <c r="E11" s="22">
        <v>22</v>
      </c>
      <c r="F11" s="23">
        <v>124464679</v>
      </c>
      <c r="G11" s="25">
        <f t="shared" ref="G11:H13" si="0">(C11-E11)/E11*100</f>
        <v>50</v>
      </c>
      <c r="H11" s="25">
        <f t="shared" si="0"/>
        <v>42.045288205821024</v>
      </c>
    </row>
    <row r="12" spans="1:11" s="1" customFormat="1" ht="12.75" x14ac:dyDescent="0.2">
      <c r="A12" s="21" t="s">
        <v>9</v>
      </c>
      <c r="B12" s="4">
        <v>2022</v>
      </c>
      <c r="C12" s="26">
        <v>143</v>
      </c>
      <c r="D12" s="106">
        <v>467933684</v>
      </c>
      <c r="E12" s="26">
        <v>62</v>
      </c>
      <c r="F12" s="27">
        <v>144189898</v>
      </c>
      <c r="G12" s="28">
        <f t="shared" si="0"/>
        <v>130.64516129032256</v>
      </c>
      <c r="H12" s="28">
        <f t="shared" si="0"/>
        <v>224.52598308932846</v>
      </c>
    </row>
    <row r="13" spans="1:11" s="1" customFormat="1" ht="12.75" x14ac:dyDescent="0.2">
      <c r="A13" s="29" t="s">
        <v>10</v>
      </c>
      <c r="B13" s="4">
        <v>2022</v>
      </c>
      <c r="C13" s="26">
        <v>62</v>
      </c>
      <c r="D13" s="106">
        <v>37824705</v>
      </c>
      <c r="E13" s="4">
        <v>59</v>
      </c>
      <c r="F13" s="30">
        <v>44409935</v>
      </c>
      <c r="G13" s="8">
        <f t="shared" si="0"/>
        <v>5.0847457627118651</v>
      </c>
      <c r="H13" s="8">
        <f t="shared" si="0"/>
        <v>-14.828281104216885</v>
      </c>
      <c r="K13" s="86"/>
    </row>
    <row r="14" spans="1:11" s="1" customFormat="1" ht="12.75" x14ac:dyDescent="0.2">
      <c r="A14" s="31"/>
      <c r="B14" s="32"/>
      <c r="C14" s="32"/>
      <c r="D14" s="33"/>
      <c r="E14" s="33"/>
      <c r="F14" s="33"/>
      <c r="G14" s="34"/>
      <c r="H14" s="35"/>
      <c r="K14" s="86"/>
    </row>
    <row r="15" spans="1:11" s="1" customFormat="1" ht="15.75" x14ac:dyDescent="0.25">
      <c r="A15" s="81" t="s">
        <v>11</v>
      </c>
      <c r="B15" s="4">
        <v>2022</v>
      </c>
      <c r="C15" s="16">
        <f>C17+C18+C19</f>
        <v>41</v>
      </c>
      <c r="D15" s="36">
        <f>D17+D18+D19</f>
        <v>189787049</v>
      </c>
      <c r="E15" s="37">
        <f>E17+E18+E19</f>
        <v>33</v>
      </c>
      <c r="F15" s="37">
        <f>F17+F18+F19</f>
        <v>68449747</v>
      </c>
      <c r="G15" s="19">
        <f t="shared" ref="G15:H15" si="1">(C15-E15)/E15*100</f>
        <v>24.242424242424242</v>
      </c>
      <c r="H15" s="19">
        <f t="shared" si="1"/>
        <v>177.26479251997819</v>
      </c>
      <c r="K15" s="86"/>
    </row>
    <row r="16" spans="1:11" s="1" customFormat="1" ht="12.75" x14ac:dyDescent="0.2">
      <c r="A16" s="38" t="s">
        <v>6</v>
      </c>
      <c r="B16" s="10"/>
      <c r="C16" s="11"/>
      <c r="D16" s="12"/>
      <c r="E16" s="12"/>
      <c r="F16" s="12"/>
      <c r="G16" s="12"/>
      <c r="H16" s="20"/>
      <c r="K16" s="86"/>
    </row>
    <row r="17" spans="1:11" s="1" customFormat="1" ht="12.75" x14ac:dyDescent="0.2">
      <c r="A17" s="45" t="s">
        <v>8</v>
      </c>
      <c r="B17" s="4">
        <v>2022</v>
      </c>
      <c r="C17" s="26">
        <v>15</v>
      </c>
      <c r="D17" s="27">
        <v>135545956</v>
      </c>
      <c r="E17" s="22">
        <v>14</v>
      </c>
      <c r="F17" s="23">
        <v>42763005</v>
      </c>
      <c r="G17" s="25">
        <f t="shared" ref="G17:H19" si="2">(C17-E17)/E17*100</f>
        <v>7.1428571428571423</v>
      </c>
      <c r="H17" s="25">
        <f t="shared" si="2"/>
        <v>216.97013809015527</v>
      </c>
      <c r="K17" s="86"/>
    </row>
    <row r="18" spans="1:11" s="1" customFormat="1" ht="12.75" x14ac:dyDescent="0.2">
      <c r="A18" s="45" t="s">
        <v>9</v>
      </c>
      <c r="B18" s="4">
        <v>2022</v>
      </c>
      <c r="C18" s="26">
        <v>16</v>
      </c>
      <c r="D18" s="27">
        <v>50775806</v>
      </c>
      <c r="E18" s="26">
        <v>7</v>
      </c>
      <c r="F18" s="27">
        <v>23750623</v>
      </c>
      <c r="G18" s="28">
        <f t="shared" si="2"/>
        <v>128.57142857142858</v>
      </c>
      <c r="H18" s="28">
        <f t="shared" si="2"/>
        <v>113.78725939104839</v>
      </c>
      <c r="K18" s="86"/>
    </row>
    <row r="19" spans="1:11" s="1" customFormat="1" ht="13.5" thickBot="1" x14ac:dyDescent="0.25">
      <c r="A19" s="46" t="s">
        <v>10</v>
      </c>
      <c r="B19" s="4">
        <v>2022</v>
      </c>
      <c r="C19" s="41">
        <v>10</v>
      </c>
      <c r="D19" s="42">
        <v>3465287</v>
      </c>
      <c r="E19" s="41">
        <v>12</v>
      </c>
      <c r="F19" s="42">
        <v>1936119</v>
      </c>
      <c r="G19" s="43">
        <f t="shared" si="2"/>
        <v>-16.666666666666664</v>
      </c>
      <c r="H19" s="43">
        <f t="shared" si="2"/>
        <v>78.981095686783718</v>
      </c>
      <c r="K19" s="86"/>
    </row>
    <row r="20" spans="1:11" s="1" customFormat="1" ht="38.25" x14ac:dyDescent="0.2">
      <c r="A20" s="47" t="s">
        <v>12</v>
      </c>
      <c r="B20" s="4">
        <v>2022</v>
      </c>
      <c r="C20" s="69">
        <f>C15/C7*100</f>
        <v>17.083333333333332</v>
      </c>
      <c r="D20" s="70">
        <f>D15/D7*100</f>
        <v>27.690605121278971</v>
      </c>
      <c r="E20" s="107">
        <f>E15/E7</f>
        <v>0.22916666666666666</v>
      </c>
      <c r="F20" s="107">
        <f>F15/F7</f>
        <v>0.21864422307949105</v>
      </c>
      <c r="G20" s="71"/>
      <c r="H20" s="72"/>
      <c r="K20" s="86"/>
    </row>
    <row r="21" spans="1:11" s="1" customFormat="1" ht="31.5" x14ac:dyDescent="0.25">
      <c r="A21" s="82" t="s">
        <v>13</v>
      </c>
      <c r="B21" s="4">
        <v>2022</v>
      </c>
      <c r="C21" s="26">
        <f>C23+C24+C25</f>
        <v>28</v>
      </c>
      <c r="D21" s="27">
        <f>D23+D24+D25</f>
        <v>80174675</v>
      </c>
      <c r="E21" s="30">
        <f>E23+E24+E25</f>
        <v>13</v>
      </c>
      <c r="F21" s="30">
        <f>F23+F24+F25</f>
        <v>20534940</v>
      </c>
      <c r="G21" s="8">
        <f>(C21-E21)/E21*100</f>
        <v>115.38461538461537</v>
      </c>
      <c r="H21" s="8">
        <f>(D21-F21)/F21*100</f>
        <v>290.43052962414305</v>
      </c>
      <c r="K21" s="86"/>
    </row>
    <row r="22" spans="1:11" s="1" customFormat="1" ht="12.75" x14ac:dyDescent="0.2">
      <c r="A22" s="38" t="s">
        <v>6</v>
      </c>
      <c r="B22" s="10"/>
      <c r="C22" s="11"/>
      <c r="D22" s="12"/>
      <c r="E22" s="12"/>
      <c r="F22" s="12"/>
      <c r="G22" s="12"/>
      <c r="H22" s="20"/>
    </row>
    <row r="23" spans="1:11" s="1" customFormat="1" ht="12.75" x14ac:dyDescent="0.2">
      <c r="A23" s="39" t="s">
        <v>8</v>
      </c>
      <c r="B23" s="4">
        <v>2022</v>
      </c>
      <c r="C23" s="26">
        <v>5</v>
      </c>
      <c r="D23" s="27">
        <v>21373202</v>
      </c>
      <c r="E23" s="22">
        <v>3</v>
      </c>
      <c r="F23" s="24">
        <v>803595</v>
      </c>
      <c r="G23" s="25">
        <f t="shared" ref="G23:H25" si="3">(C23-E23)/E23*100</f>
        <v>66.666666666666657</v>
      </c>
      <c r="H23" s="25">
        <f t="shared" si="3"/>
        <v>2559.6982310741109</v>
      </c>
    </row>
    <row r="24" spans="1:11" s="1" customFormat="1" ht="12.75" x14ac:dyDescent="0.2">
      <c r="A24" s="39" t="s">
        <v>9</v>
      </c>
      <c r="B24" s="4">
        <v>2022</v>
      </c>
      <c r="C24" s="26">
        <v>19</v>
      </c>
      <c r="D24" s="27">
        <v>53572306</v>
      </c>
      <c r="E24" s="26">
        <v>7</v>
      </c>
      <c r="F24" s="27">
        <v>18183096</v>
      </c>
      <c r="G24" s="28">
        <f t="shared" si="3"/>
        <v>171.42857142857142</v>
      </c>
      <c r="H24" s="28">
        <f t="shared" si="3"/>
        <v>194.62697661608343</v>
      </c>
    </row>
    <row r="25" spans="1:11" s="1" customFormat="1" ht="13.5" thickBot="1" x14ac:dyDescent="0.25">
      <c r="A25" s="40" t="s">
        <v>10</v>
      </c>
      <c r="B25" s="4">
        <v>2022</v>
      </c>
      <c r="C25" s="41">
        <v>4</v>
      </c>
      <c r="D25" s="42">
        <v>5229167</v>
      </c>
      <c r="E25" s="41">
        <v>3</v>
      </c>
      <c r="F25" s="42">
        <v>1548249</v>
      </c>
      <c r="G25" s="43">
        <f t="shared" si="3"/>
        <v>33.333333333333329</v>
      </c>
      <c r="H25" s="43">
        <f t="shared" si="3"/>
        <v>237.74715824134231</v>
      </c>
    </row>
    <row r="26" spans="1:11" ht="39" x14ac:dyDescent="0.25">
      <c r="A26" s="44" t="s">
        <v>22</v>
      </c>
      <c r="B26" s="4">
        <v>2022</v>
      </c>
      <c r="C26" s="83">
        <f>C21/C7*100</f>
        <v>11.666666666666666</v>
      </c>
      <c r="D26" s="83">
        <f>D21/D7*100</f>
        <v>11.697770094691116</v>
      </c>
      <c r="E26" s="108">
        <f>E21/E7</f>
        <v>9.0277777777777776E-2</v>
      </c>
      <c r="F26" s="108">
        <f>F21/F7</f>
        <v>6.5593317712101459E-2</v>
      </c>
      <c r="G26" s="76"/>
      <c r="H26" s="76"/>
    </row>
    <row r="27" spans="1:11" ht="31.5" x14ac:dyDescent="0.25">
      <c r="A27" s="48" t="s">
        <v>14</v>
      </c>
      <c r="B27" s="4">
        <v>2022</v>
      </c>
      <c r="C27" s="4">
        <f>C29+C30+C31</f>
        <v>2</v>
      </c>
      <c r="D27" s="30">
        <f>D29+D30+D31</f>
        <v>156064</v>
      </c>
      <c r="E27" s="30">
        <f>E29+E30+E31</f>
        <v>3</v>
      </c>
      <c r="F27" s="30">
        <v>9162854</v>
      </c>
      <c r="G27" s="8">
        <f>(C27-E27)/E27*100</f>
        <v>-33.333333333333329</v>
      </c>
      <c r="H27" s="8">
        <f>(D27-F27)/F27*100</f>
        <v>-98.296775218725514</v>
      </c>
    </row>
    <row r="28" spans="1:11" ht="12.75" customHeight="1" x14ac:dyDescent="0.25">
      <c r="A28" s="38" t="s">
        <v>6</v>
      </c>
      <c r="B28" s="10"/>
      <c r="C28" s="11"/>
      <c r="D28" s="12"/>
      <c r="E28" s="12"/>
      <c r="F28" s="12"/>
      <c r="G28" s="12"/>
      <c r="H28" s="20"/>
    </row>
    <row r="29" spans="1:11" ht="13.5" customHeight="1" x14ac:dyDescent="0.25">
      <c r="A29" s="49" t="s">
        <v>8</v>
      </c>
      <c r="B29" s="4">
        <v>2022</v>
      </c>
      <c r="C29" s="59">
        <v>0</v>
      </c>
      <c r="D29" s="59">
        <v>0</v>
      </c>
      <c r="E29" s="22">
        <v>0</v>
      </c>
      <c r="F29" s="24">
        <v>0</v>
      </c>
      <c r="G29" s="25">
        <v>0</v>
      </c>
      <c r="H29" s="25">
        <v>0</v>
      </c>
    </row>
    <row r="30" spans="1:11" ht="13.5" customHeight="1" x14ac:dyDescent="0.25">
      <c r="A30" s="49" t="s">
        <v>9</v>
      </c>
      <c r="B30" s="4">
        <v>2022</v>
      </c>
      <c r="C30" s="59">
        <v>1</v>
      </c>
      <c r="D30" s="85">
        <v>156064</v>
      </c>
      <c r="E30" s="26">
        <v>2</v>
      </c>
      <c r="F30" s="27">
        <v>6943814</v>
      </c>
      <c r="G30" s="28">
        <f>(C30-E30)/E30*100</f>
        <v>-50</v>
      </c>
      <c r="H30" s="28">
        <f>(D30-F30)/F30*100</f>
        <v>-97.752474360632363</v>
      </c>
    </row>
    <row r="31" spans="1:11" ht="15.75" thickBot="1" x14ac:dyDescent="0.3">
      <c r="A31" s="50" t="s">
        <v>10</v>
      </c>
      <c r="B31" s="4">
        <v>2022</v>
      </c>
      <c r="C31" s="80">
        <v>1</v>
      </c>
      <c r="D31" s="80">
        <v>0</v>
      </c>
      <c r="E31" s="41">
        <v>1</v>
      </c>
      <c r="F31" s="42">
        <v>2219040</v>
      </c>
      <c r="G31" s="43">
        <f>(C31-E31)/E31*100</f>
        <v>0</v>
      </c>
      <c r="H31" s="43">
        <f>(D31-F31)/F31*100</f>
        <v>-100</v>
      </c>
    </row>
    <row r="32" spans="1:11" ht="39" x14ac:dyDescent="0.25">
      <c r="A32" s="51" t="s">
        <v>15</v>
      </c>
      <c r="B32" s="4">
        <v>2022</v>
      </c>
      <c r="C32" s="79">
        <f>C27/C7*100</f>
        <v>0.83333333333333337</v>
      </c>
      <c r="D32" s="109">
        <f>D27/D7*100</f>
        <v>2.2770292390432191E-2</v>
      </c>
      <c r="E32" s="110">
        <f>E27/E7</f>
        <v>2.0833333333333332E-2</v>
      </c>
      <c r="F32" s="110">
        <f>F27/F7</f>
        <v>2.926826148854585E-2</v>
      </c>
      <c r="G32" s="54"/>
      <c r="H32" s="54"/>
    </row>
    <row r="33" spans="1:8" x14ac:dyDescent="0.25">
      <c r="A33" s="97"/>
      <c r="B33" s="98"/>
      <c r="C33" s="98"/>
      <c r="D33" s="98"/>
      <c r="E33" s="98"/>
      <c r="F33" s="98"/>
      <c r="G33" s="98"/>
      <c r="H33" s="98"/>
    </row>
    <row r="34" spans="1:8" x14ac:dyDescent="0.25">
      <c r="A34" s="60" t="s">
        <v>18</v>
      </c>
      <c r="B34" s="4">
        <v>2022</v>
      </c>
      <c r="C34" s="61">
        <f>C36</f>
        <v>2</v>
      </c>
      <c r="D34" s="61">
        <f>D36</f>
        <v>2829659</v>
      </c>
      <c r="E34" s="61">
        <f>E36</f>
        <v>1</v>
      </c>
      <c r="F34" s="62">
        <f>F36</f>
        <v>2766000</v>
      </c>
      <c r="G34" s="63">
        <f>(C34-E34)/E34*100</f>
        <v>100</v>
      </c>
      <c r="H34" s="28">
        <f>(D34-F34)/F34*100</f>
        <v>2.3014822848879248</v>
      </c>
    </row>
    <row r="35" spans="1:8" x14ac:dyDescent="0.25">
      <c r="A35" s="29" t="s">
        <v>6</v>
      </c>
      <c r="B35" s="64"/>
      <c r="C35" s="65"/>
      <c r="D35" s="65"/>
      <c r="E35" s="65"/>
      <c r="F35" s="65"/>
      <c r="G35" s="66"/>
      <c r="H35" s="67"/>
    </row>
    <row r="36" spans="1:8" x14ac:dyDescent="0.25">
      <c r="A36" s="15" t="s">
        <v>7</v>
      </c>
      <c r="B36" s="4">
        <v>2022</v>
      </c>
      <c r="C36" s="26">
        <v>2</v>
      </c>
      <c r="D36" s="27">
        <v>2829659</v>
      </c>
      <c r="E36" s="84">
        <v>1</v>
      </c>
      <c r="F36" s="84">
        <v>2766000</v>
      </c>
      <c r="G36" s="63">
        <f>(C36-E36)/E36*100</f>
        <v>100</v>
      </c>
      <c r="H36" s="28">
        <f>(D36-F36)/F36*100</f>
        <v>2.3014822848879248</v>
      </c>
    </row>
    <row r="37" spans="1:8" ht="18.75" x14ac:dyDescent="0.3">
      <c r="A37" s="99" t="s">
        <v>18</v>
      </c>
      <c r="B37" s="100"/>
      <c r="C37" s="100"/>
      <c r="D37" s="100"/>
      <c r="E37" s="100"/>
      <c r="F37" s="100"/>
      <c r="G37" s="101"/>
      <c r="H37" s="102"/>
    </row>
    <row r="38" spans="1:8" x14ac:dyDescent="0.25">
      <c r="A38" s="68" t="s">
        <v>11</v>
      </c>
      <c r="B38" s="4">
        <v>2022</v>
      </c>
      <c r="C38" s="26">
        <v>0</v>
      </c>
      <c r="D38" s="26">
        <v>0</v>
      </c>
      <c r="E38" s="22">
        <v>0</v>
      </c>
      <c r="F38" s="24">
        <v>0</v>
      </c>
      <c r="G38" s="25">
        <v>0</v>
      </c>
      <c r="H38" s="25">
        <v>0</v>
      </c>
    </row>
    <row r="39" spans="1:8" ht="39" x14ac:dyDescent="0.25">
      <c r="A39" s="47" t="s">
        <v>12</v>
      </c>
      <c r="B39" s="4">
        <v>2022</v>
      </c>
      <c r="C39" s="69">
        <f>E38/C34*100</f>
        <v>0</v>
      </c>
      <c r="D39" s="70">
        <f>F38/D34*100</f>
        <v>0</v>
      </c>
      <c r="E39" s="70">
        <v>0</v>
      </c>
      <c r="F39" s="70">
        <v>0</v>
      </c>
      <c r="G39" s="71"/>
      <c r="H39" s="72"/>
    </row>
    <row r="40" spans="1:8" x14ac:dyDescent="0.25">
      <c r="A40" s="73" t="s">
        <v>13</v>
      </c>
      <c r="B40" s="4">
        <v>2022</v>
      </c>
      <c r="C40" s="26">
        <v>0</v>
      </c>
      <c r="D40" s="26">
        <v>0</v>
      </c>
      <c r="E40" s="26">
        <v>0</v>
      </c>
      <c r="F40" s="27">
        <v>0</v>
      </c>
      <c r="G40" s="28">
        <v>0</v>
      </c>
      <c r="H40" s="28">
        <v>0</v>
      </c>
    </row>
    <row r="41" spans="1:8" ht="39" x14ac:dyDescent="0.25">
      <c r="A41" s="44" t="s">
        <v>22</v>
      </c>
      <c r="B41" s="4">
        <v>2022</v>
      </c>
      <c r="C41" s="74">
        <f>E40/C34*100</f>
        <v>0</v>
      </c>
      <c r="D41" s="74">
        <f>F40/D34*100</f>
        <v>0</v>
      </c>
      <c r="E41" s="75">
        <v>0</v>
      </c>
      <c r="F41" s="74">
        <v>0</v>
      </c>
      <c r="G41" s="76"/>
      <c r="H41" s="76"/>
    </row>
    <row r="42" spans="1:8" x14ac:dyDescent="0.25">
      <c r="A42" s="77" t="s">
        <v>14</v>
      </c>
      <c r="B42" s="4">
        <v>2022</v>
      </c>
      <c r="C42" s="26">
        <v>0</v>
      </c>
      <c r="D42" s="26">
        <v>0</v>
      </c>
      <c r="E42" s="26">
        <v>0</v>
      </c>
      <c r="F42" s="27">
        <v>0</v>
      </c>
      <c r="G42" s="28">
        <v>0</v>
      </c>
      <c r="H42" s="28">
        <v>0</v>
      </c>
    </row>
    <row r="43" spans="1:8" ht="39" x14ac:dyDescent="0.25">
      <c r="A43" s="51" t="s">
        <v>15</v>
      </c>
      <c r="B43" s="4">
        <v>2022</v>
      </c>
      <c r="C43" s="52">
        <f>E42/C34*100</f>
        <v>0</v>
      </c>
      <c r="D43" s="52">
        <f>F42/D34*100</f>
        <v>0</v>
      </c>
      <c r="E43" s="53">
        <v>0</v>
      </c>
      <c r="F43" s="52">
        <v>0</v>
      </c>
      <c r="G43" s="54"/>
      <c r="H43" s="54"/>
    </row>
    <row r="44" spans="1:8" x14ac:dyDescent="0.25">
      <c r="A44" s="103"/>
      <c r="B44" s="104"/>
      <c r="C44" s="104"/>
      <c r="D44" s="104"/>
      <c r="E44" s="104"/>
      <c r="F44" s="104"/>
      <c r="G44" s="104"/>
      <c r="H44" s="105"/>
    </row>
    <row r="45" spans="1:8" ht="26.25" x14ac:dyDescent="0.25">
      <c r="A45" s="78" t="s">
        <v>19</v>
      </c>
      <c r="B45" s="4">
        <v>2022</v>
      </c>
      <c r="C45" s="26">
        <v>2</v>
      </c>
      <c r="D45" s="27">
        <v>9223000</v>
      </c>
      <c r="E45" s="27">
        <v>0</v>
      </c>
      <c r="F45" s="27">
        <v>0</v>
      </c>
      <c r="G45" s="28">
        <v>100</v>
      </c>
      <c r="H45" s="28">
        <v>100</v>
      </c>
    </row>
    <row r="46" spans="1:8" ht="26.25" x14ac:dyDescent="0.25">
      <c r="A46" s="78" t="s">
        <v>20</v>
      </c>
      <c r="B46" s="26">
        <v>2022</v>
      </c>
      <c r="C46" s="27">
        <v>0</v>
      </c>
      <c r="D46" s="27">
        <v>0</v>
      </c>
      <c r="E46" s="27">
        <v>0</v>
      </c>
      <c r="F46" s="26">
        <v>0</v>
      </c>
      <c r="G46" s="28">
        <v>0</v>
      </c>
      <c r="H46" s="28">
        <v>0</v>
      </c>
    </row>
    <row r="47" spans="1:8" x14ac:dyDescent="0.25">
      <c r="A47" s="55"/>
      <c r="C47" s="56"/>
      <c r="D47" s="56"/>
      <c r="E47" s="57"/>
      <c r="F47" s="56"/>
      <c r="G47" s="58"/>
      <c r="H47" s="58"/>
    </row>
    <row r="48" spans="1:8" x14ac:dyDescent="0.25">
      <c r="A48" s="55"/>
      <c r="C48" s="56"/>
      <c r="D48" s="56"/>
      <c r="E48" s="57"/>
      <c r="F48" s="56"/>
      <c r="G48" s="58"/>
      <c r="H48" s="58"/>
    </row>
    <row r="49" spans="1:11" ht="39" customHeight="1" x14ac:dyDescent="0.25">
      <c r="A49" s="92" t="s">
        <v>17</v>
      </c>
      <c r="B49" s="92"/>
      <c r="C49" s="92"/>
      <c r="D49" s="92"/>
      <c r="E49" s="92"/>
      <c r="F49" s="92"/>
      <c r="G49" s="92"/>
      <c r="H49" s="92"/>
    </row>
    <row r="50" spans="1:11" s="1" customFormat="1" ht="12.75" x14ac:dyDescent="0.2">
      <c r="A50" s="92" t="s">
        <v>16</v>
      </c>
      <c r="B50" s="92"/>
      <c r="C50" s="92"/>
      <c r="D50" s="92"/>
      <c r="E50" s="92"/>
      <c r="F50" s="92"/>
      <c r="G50" s="92"/>
    </row>
    <row r="51" spans="1:11" s="1" customFormat="1" ht="12.75" x14ac:dyDescent="0.2">
      <c r="A51" s="92" t="s">
        <v>25</v>
      </c>
      <c r="B51" s="92"/>
      <c r="C51" s="92"/>
      <c r="D51" s="92"/>
      <c r="E51" s="92"/>
      <c r="F51" s="92"/>
      <c r="G51" s="92"/>
    </row>
    <row r="52" spans="1:11" x14ac:dyDescent="0.25">
      <c r="A52" s="93"/>
      <c r="B52" s="93"/>
      <c r="C52" s="93"/>
      <c r="D52" s="93"/>
      <c r="E52" s="93"/>
      <c r="F52" s="93"/>
      <c r="G52" s="93"/>
      <c r="H52" s="93"/>
      <c r="I52" s="1"/>
      <c r="J52" s="1"/>
      <c r="K52" s="1"/>
    </row>
  </sheetData>
  <mergeCells count="14">
    <mergeCell ref="A51:G51"/>
    <mergeCell ref="A52:H52"/>
    <mergeCell ref="A6:H6"/>
    <mergeCell ref="A49:H49"/>
    <mergeCell ref="A50:G50"/>
    <mergeCell ref="A33:H33"/>
    <mergeCell ref="A37:H37"/>
    <mergeCell ref="A44:H44"/>
    <mergeCell ref="A1:G1"/>
    <mergeCell ref="A4:A5"/>
    <mergeCell ref="B4:B5"/>
    <mergeCell ref="C4:D4"/>
    <mergeCell ref="E4:F4"/>
    <mergeCell ref="G4:H4"/>
  </mergeCells>
  <conditionalFormatting sqref="C14 E11:E13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D14 F11:F13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E14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F1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E17:E1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F17:F1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E23:E25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F23:F25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E29:E3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F29:F3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11:C1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11:D1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17:C19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7:D19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29:C3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29:D3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59043A-65F7-4229-992A-6E2DFB206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C0E24-C06B-4F07-B2C3-CEFB26824D3D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3.xml><?xml version="1.0" encoding="utf-8"?>
<ds:datastoreItem xmlns:ds="http://schemas.openxmlformats.org/officeDocument/2006/customXml" ds:itemID="{524B9B32-FB00-4DBC-A62C-000505128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Rezultātu-publikācija-2022-gads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2020-12-07T10:50:18Z</dcterms:created>
  <dcterms:modified xsi:type="dcterms:W3CDTF">2023-01-19T10:37:23Z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1906200</vt:r8>
  </property>
  <property fmtid="{D5CDD505-2E9C-101B-9397-08002B2CF9AE}" pid="4" name="MediaServiceImageTags">
    <vt:lpwstr/>
  </property>
</Properties>
</file>