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atistika\Renate\Laikrindas\Q_Galvenie dati\2022Q\"/>
    </mc:Choice>
  </mc:AlternateContent>
  <xr:revisionPtr revIDLastSave="0" documentId="13_ncr:1_{4ED3A7CD-6219-46B8-BBD3-6A16AB7180D5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2022Q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4" i="2" l="1"/>
  <c r="E42" i="2"/>
  <c r="E33" i="2" l="1"/>
  <c r="C53" i="2"/>
  <c r="E78" i="2" l="1"/>
  <c r="E50" i="2" l="1"/>
  <c r="E48" i="2" l="1"/>
  <c r="E35" i="2" l="1"/>
  <c r="E31" i="2"/>
  <c r="E29" i="2"/>
  <c r="E27" i="2"/>
  <c r="E26" i="2"/>
  <c r="E25" i="2"/>
  <c r="E22" i="2"/>
  <c r="E21" i="2"/>
  <c r="E20" i="2"/>
  <c r="E17" i="2"/>
  <c r="E16" i="2"/>
  <c r="E15" i="2"/>
  <c r="E12" i="2"/>
  <c r="E11" i="2"/>
  <c r="E10" i="2"/>
  <c r="C23" i="2"/>
  <c r="C18" i="2"/>
  <c r="C8" i="2"/>
  <c r="C13" i="2"/>
  <c r="C6" i="2" l="1"/>
  <c r="C28" i="2" s="1"/>
  <c r="C45" i="2"/>
  <c r="E44" i="2"/>
  <c r="E43" i="2"/>
  <c r="C40" i="2"/>
  <c r="C38" i="2" s="1"/>
  <c r="E74" i="2"/>
  <c r="E72" i="2"/>
  <c r="E71" i="2"/>
  <c r="E67" i="2"/>
  <c r="E66" i="2"/>
  <c r="C68" i="2"/>
  <c r="C63" i="2"/>
  <c r="E57" i="2"/>
  <c r="E58" i="2"/>
  <c r="D59" i="2"/>
  <c r="C59" i="2"/>
  <c r="D68" i="2"/>
  <c r="D63" i="2"/>
  <c r="D45" i="2"/>
  <c r="D40" i="2"/>
  <c r="D23" i="2"/>
  <c r="D18" i="2"/>
  <c r="D13" i="2"/>
  <c r="D8" i="2"/>
  <c r="E8" i="2" s="1"/>
  <c r="E68" i="2" l="1"/>
  <c r="C61" i="2"/>
  <c r="E63" i="2"/>
  <c r="C51" i="2"/>
  <c r="C49" i="2"/>
  <c r="D38" i="2"/>
  <c r="E38" i="2" s="1"/>
  <c r="D55" i="2"/>
  <c r="D49" i="2"/>
  <c r="E40" i="2"/>
  <c r="D6" i="2"/>
  <c r="C30" i="2"/>
  <c r="C36" i="2"/>
  <c r="C32" i="2"/>
  <c r="E13" i="2"/>
  <c r="D51" i="2" l="1"/>
  <c r="D36" i="2"/>
  <c r="D32" i="2"/>
  <c r="D30" i="2"/>
  <c r="D28" i="2"/>
  <c r="E18" i="2"/>
  <c r="D61" i="2"/>
  <c r="E61" i="2" s="1"/>
  <c r="E23" i="2" l="1"/>
  <c r="E6" i="2" l="1"/>
</calcChain>
</file>

<file path=xl/sharedStrings.xml><?xml version="1.0" encoding="utf-8"?>
<sst xmlns="http://schemas.openxmlformats.org/spreadsheetml/2006/main" count="138" uniqueCount="37">
  <si>
    <t>Galvenie publikāciju un pārskatu dati</t>
  </si>
  <si>
    <t>Pārskata periods</t>
  </si>
  <si>
    <t>Pārskati</t>
  </si>
  <si>
    <t>MK noteikumi Nr. 104</t>
  </si>
  <si>
    <t xml:space="preserve">t.sk. </t>
  </si>
  <si>
    <t>Būvdarbi</t>
  </si>
  <si>
    <t>Piegāde</t>
  </si>
  <si>
    <t>Pakalpojumi</t>
  </si>
  <si>
    <t>2. pielikuma pakalpojumi</t>
  </si>
  <si>
    <t>9. panta kārtībā</t>
  </si>
  <si>
    <t>virs ES līgumcenu sliekšņa*</t>
  </si>
  <si>
    <t>Publisko iepirkumu likums</t>
  </si>
  <si>
    <t>zem ES līgumcenu sliekšņa**</t>
  </si>
  <si>
    <t>Sabiedrisko pakalpojumu sniedzēju iepirkumu likums</t>
  </si>
  <si>
    <t>Aizsardzības un drošības jomas iepirkumu likums</t>
  </si>
  <si>
    <t>Publiskās un privātās partnerības likums</t>
  </si>
  <si>
    <t>* iepirkumi ar paredzamo līgumcenu, kas ir vienāda ar MK noteiktajām līgumcenu robežvērtībām vai lielāka par to</t>
  </si>
  <si>
    <t>** iepirkumi ar paredzamo līgumcenu, kas ir mazāka par MK noteiktajām līgumcenu robežvērtībām</t>
  </si>
  <si>
    <t xml:space="preserve">Dati </t>
  </si>
  <si>
    <t>Kopējā noslēgtā līgumsumma (EUR bez PVN)</t>
  </si>
  <si>
    <t>Kopējā līgumsumma saistībā ar norādi par ES fondiem (EUR bez PVN)</t>
  </si>
  <si>
    <t>Kopējā līgumsumma, piemērojot vides aizsardzības prasības (EUR bez PVN)</t>
  </si>
  <si>
    <t>Kopējā līgumsumma attiecībā uz sociālo atbildību (EUR bez PVN)</t>
  </si>
  <si>
    <t>Inovatīvo risinājumu iepirkumu kopējā līgumsumma (EUR bez PVN)</t>
  </si>
  <si>
    <t xml:space="preserve">Centralizēti veikto iepirkumu kopējā līgumsumma (EUR bez PVN) </t>
  </si>
  <si>
    <t xml:space="preserve">Kopējā līgumsumma, piemērojot vides aizsardzības prasības (EUR bez PVN) </t>
  </si>
  <si>
    <t>Par vides kritēriju piemērošanu noslēgtajiem pārtikas produktu piegādes līgumiem (EUR bez PVN)</t>
  </si>
  <si>
    <t>Sabiedrisko pakalpojumu sniedzēju iepirkumi, nepiemērojot SPSIL</t>
  </si>
  <si>
    <r>
      <t>Kopējais līgumsummas īpatsvars ar norādi par ES fondiem (salīdzinājumā ar kopējo noslēgto līgumsummu,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</si>
  <si>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r>
      <t>Kopējais līgumsummas īpatsvars, piemērojot vides aizsardzības prasības (salīdzinājumā ar kopējo noslēgto līgumsummu,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</si>
  <si>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r>
      <t>Kopējais līgumsummas īpatsvars centralizēti veiktiem iepirkumiem (salīdzinājumā ar kopējo noslēgto līgumsummu,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</si>
  <si>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 xml:space="preserve">Īpatsvars (%) </t>
  </si>
  <si>
    <r>
      <t>Kopējais līgumsummas īpatsvars attiecībā uz sociālo atbildību veiktiem iepirkumiem (salīdzinājumā ar kopējo noslēgto līgumsummu,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</si>
  <si>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r>
      <t>Kopējais līgumsummas īpatsvars attiecībā uz inovatīvo risinājumu veiktiem iepirkumiem (salīdzinājumā ar kopējo noslēgto līgumsummu,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</si>
  <si>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2021. gada attiecīgā perioda dati</t>
  </si>
  <si>
    <t>Aktualizēts: 20.07.2022.</t>
  </si>
  <si>
    <t>2022 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</si>
</sst>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12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i/>
      <sz val="10"/>
      <color rgb="FFC00000"/>
      <name val="Calibri"/>
      <family val="2"/>
      <charset val="186"/>
      <scheme val="minor"/>
    </font>
    <font>
      <b/>
      <sz val="10"/>
      <color rgb="FFC0000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b/>
      <i/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3" fillId="0" borderId="0" xfId="0" applyFont="1"/>
    <xf numFmtId="0" fontId="3" fillId="4" borderId="1" xfId="0" applyFont="1" applyFill="1" applyBorder="1"/>
    <xf numFmtId="0" fontId="3" fillId="0" borderId="1" xfId="0" applyFont="1" applyBorder="1" applyAlignment="1">
      <alignment horizontal="right"/>
    </xf>
    <xf numFmtId="3" fontId="3" fillId="4" borderId="1" xfId="0" applyNumberFormat="1" applyFont="1" applyFill="1" applyBorder="1"/>
    <xf numFmtId="0" fontId="6" fillId="0" borderId="1" xfId="0" applyFont="1" applyBorder="1"/>
    <xf numFmtId="3" fontId="7" fillId="0" borderId="1" xfId="0" applyNumberFormat="1" applyFont="1" applyBorder="1"/>
    <xf numFmtId="3" fontId="3" fillId="0" borderId="0" xfId="0" applyNumberFormat="1" applyFont="1"/>
    <xf numFmtId="3" fontId="3" fillId="0" borderId="1" xfId="0" applyNumberFormat="1" applyFont="1" applyBorder="1"/>
    <xf numFmtId="0" fontId="3" fillId="0" borderId="5" xfId="0" applyFont="1" applyBorder="1" applyAlignment="1">
      <alignment horizontal="right"/>
    </xf>
    <xf numFmtId="0" fontId="7" fillId="0" borderId="5" xfId="0" applyFont="1" applyBorder="1" applyAlignment="1">
      <alignment horizontal="left"/>
    </xf>
    <xf numFmtId="0" fontId="3" fillId="4" borderId="5" xfId="0" applyFont="1" applyFill="1" applyBorder="1"/>
    <xf numFmtId="0" fontId="4" fillId="0" borderId="4" xfId="0" applyFont="1" applyBorder="1" applyAlignment="1">
      <alignment horizontal="left" wrapText="1"/>
    </xf>
    <xf numFmtId="0" fontId="3" fillId="0" borderId="4" xfId="0" applyFont="1" applyBorder="1"/>
    <xf numFmtId="3" fontId="3" fillId="0" borderId="4" xfId="0" applyNumberFormat="1" applyFont="1" applyBorder="1"/>
    <xf numFmtId="0" fontId="4" fillId="0" borderId="1" xfId="0" applyFont="1" applyBorder="1" applyAlignment="1">
      <alignment horizontal="left" wrapText="1"/>
    </xf>
    <xf numFmtId="3" fontId="4" fillId="0" borderId="2" xfId="0" applyNumberFormat="1" applyFont="1" applyFill="1" applyBorder="1"/>
    <xf numFmtId="0" fontId="3" fillId="0" borderId="1" xfId="0" applyFont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6" fillId="0" borderId="3" xfId="0" applyFont="1" applyBorder="1"/>
    <xf numFmtId="3" fontId="4" fillId="0" borderId="0" xfId="0" applyNumberFormat="1" applyFont="1"/>
    <xf numFmtId="0" fontId="4" fillId="0" borderId="0" xfId="0" applyFont="1"/>
    <xf numFmtId="9" fontId="8" fillId="0" borderId="0" xfId="0" applyNumberFormat="1" applyFont="1"/>
    <xf numFmtId="0" fontId="8" fillId="0" borderId="0" xfId="0" applyFont="1"/>
    <xf numFmtId="164" fontId="3" fillId="4" borderId="1" xfId="0" applyNumberFormat="1" applyFont="1" applyFill="1" applyBorder="1"/>
    <xf numFmtId="164" fontId="3" fillId="0" borderId="0" xfId="0" applyNumberFormat="1" applyFont="1"/>
    <xf numFmtId="0" fontId="3" fillId="5" borderId="0" xfId="0" applyFont="1" applyFill="1"/>
    <xf numFmtId="3" fontId="3" fillId="5" borderId="0" xfId="0" applyNumberFormat="1" applyFont="1" applyFill="1"/>
    <xf numFmtId="0" fontId="4" fillId="0" borderId="3" xfId="0" applyFont="1" applyBorder="1"/>
    <xf numFmtId="3" fontId="4" fillId="0" borderId="4" xfId="0" applyNumberFormat="1" applyFont="1" applyBorder="1"/>
    <xf numFmtId="164" fontId="3" fillId="4" borderId="5" xfId="0" applyNumberFormat="1" applyFont="1" applyFill="1" applyBorder="1"/>
    <xf numFmtId="164" fontId="3" fillId="4" borderId="4" xfId="0" applyNumberFormat="1" applyFont="1" applyFill="1" applyBorder="1"/>
    <xf numFmtId="0" fontId="3" fillId="4" borderId="5" xfId="0" applyFont="1" applyFill="1" applyBorder="1" applyAlignment="1">
      <alignment horizontal="center" wrapText="1"/>
    </xf>
    <xf numFmtId="0" fontId="4" fillId="0" borderId="4" xfId="0" applyFont="1" applyBorder="1"/>
    <xf numFmtId="3" fontId="5" fillId="0" borderId="4" xfId="0" applyNumberFormat="1" applyFont="1" applyBorder="1"/>
    <xf numFmtId="0" fontId="3" fillId="0" borderId="5" xfId="0" applyFont="1" applyBorder="1" applyAlignment="1">
      <alignment wrapText="1"/>
    </xf>
    <xf numFmtId="164" fontId="3" fillId="6" borderId="5" xfId="0" applyNumberFormat="1" applyFont="1" applyFill="1" applyBorder="1"/>
    <xf numFmtId="0" fontId="5" fillId="0" borderId="2" xfId="0" applyFont="1" applyBorder="1"/>
    <xf numFmtId="3" fontId="4" fillId="0" borderId="2" xfId="0" applyNumberFormat="1" applyFont="1" applyBorder="1"/>
    <xf numFmtId="0" fontId="3" fillId="0" borderId="4" xfId="0" applyFont="1" applyBorder="1" applyAlignment="1">
      <alignment wrapText="1"/>
    </xf>
    <xf numFmtId="165" fontId="3" fillId="0" borderId="1" xfId="0" applyNumberFormat="1" applyFont="1" applyBorder="1"/>
    <xf numFmtId="166" fontId="3" fillId="0" borderId="1" xfId="0" applyNumberFormat="1" applyFont="1" applyBorder="1"/>
    <xf numFmtId="166" fontId="3" fillId="0" borderId="5" xfId="0" applyNumberFormat="1" applyFont="1" applyBorder="1"/>
    <xf numFmtId="165" fontId="3" fillId="0" borderId="5" xfId="0" applyNumberFormat="1" applyFont="1" applyBorder="1"/>
    <xf numFmtId="166" fontId="3" fillId="0" borderId="4" xfId="0" applyNumberFormat="1" applyFont="1" applyBorder="1"/>
    <xf numFmtId="166" fontId="3" fillId="0" borderId="3" xfId="0" applyNumberFormat="1" applyFont="1" applyBorder="1"/>
    <xf numFmtId="166" fontId="3" fillId="4" borderId="1" xfId="0" applyNumberFormat="1" applyFont="1" applyFill="1" applyBorder="1"/>
    <xf numFmtId="166" fontId="3" fillId="0" borderId="2" xfId="0" applyNumberFormat="1" applyFont="1" applyBorder="1"/>
    <xf numFmtId="0" fontId="3" fillId="0" borderId="1" xfId="0" applyFont="1" applyBorder="1"/>
    <xf numFmtId="0" fontId="3" fillId="0" borderId="3" xfId="0" applyFont="1" applyBorder="1"/>
    <xf numFmtId="0" fontId="7" fillId="0" borderId="1" xfId="0" applyFont="1" applyBorder="1" applyAlignment="1">
      <alignment horizontal="left"/>
    </xf>
    <xf numFmtId="3" fontId="7" fillId="0" borderId="0" xfId="0" applyNumberFormat="1" applyFont="1"/>
    <xf numFmtId="3" fontId="4" fillId="0" borderId="1" xfId="0" applyNumberFormat="1" applyFont="1" applyBorder="1"/>
    <xf numFmtId="3" fontId="7" fillId="0" borderId="8" xfId="0" applyNumberFormat="1" applyFont="1" applyBorder="1"/>
    <xf numFmtId="3" fontId="3" fillId="4" borderId="8" xfId="0" applyNumberFormat="1" applyFont="1" applyFill="1" applyBorder="1"/>
    <xf numFmtId="3" fontId="3" fillId="0" borderId="8" xfId="0" applyNumberFormat="1" applyFont="1" applyBorder="1"/>
    <xf numFmtId="3" fontId="7" fillId="0" borderId="9" xfId="0" applyNumberFormat="1" applyFont="1" applyBorder="1"/>
    <xf numFmtId="3" fontId="3" fillId="4" borderId="9" xfId="0" applyNumberFormat="1" applyFont="1" applyFill="1" applyBorder="1"/>
    <xf numFmtId="3" fontId="3" fillId="0" borderId="10" xfId="0" applyNumberFormat="1" applyFont="1" applyBorder="1"/>
    <xf numFmtId="3" fontId="3" fillId="0" borderId="11" xfId="0" applyNumberFormat="1" applyFont="1" applyBorder="1"/>
    <xf numFmtId="165" fontId="3" fillId="0" borderId="11" xfId="0" applyNumberFormat="1" applyFont="1" applyBorder="1"/>
    <xf numFmtId="166" fontId="3" fillId="0" borderId="8" xfId="0" applyNumberFormat="1" applyFont="1" applyBorder="1"/>
    <xf numFmtId="166" fontId="3" fillId="0" borderId="9" xfId="0" applyNumberFormat="1" applyFont="1" applyBorder="1"/>
    <xf numFmtId="3" fontId="3" fillId="0" borderId="9" xfId="0" applyNumberFormat="1" applyFont="1" applyBorder="1"/>
    <xf numFmtId="165" fontId="3" fillId="0" borderId="8" xfId="0" applyNumberFormat="1" applyFont="1" applyBorder="1"/>
    <xf numFmtId="3" fontId="5" fillId="0" borderId="10" xfId="0" applyNumberFormat="1" applyFont="1" applyBorder="1"/>
    <xf numFmtId="3" fontId="10" fillId="0" borderId="3" xfId="0" applyNumberFormat="1" applyFont="1" applyBorder="1"/>
    <xf numFmtId="3" fontId="10" fillId="0" borderId="1" xfId="0" applyNumberFormat="1" applyFont="1" applyBorder="1"/>
    <xf numFmtId="3" fontId="11" fillId="0" borderId="0" xfId="0" applyNumberFormat="1" applyFont="1"/>
    <xf numFmtId="3" fontId="3" fillId="0" borderId="3" xfId="0" applyNumberFormat="1" applyFont="1" applyBorder="1"/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164" fontId="3" fillId="0" borderId="1" xfId="0" applyNumberFormat="1" applyFont="1" applyBorder="1"/>
    <xf numFmtId="166" fontId="3" fillId="5" borderId="0" xfId="0" applyNumberFormat="1" applyFont="1" applyFill="1"/>
    <xf numFmtId="166" fontId="3" fillId="5" borderId="1" xfId="0" applyNumberFormat="1" applyFont="1" applyFill="1" applyBorder="1"/>
    <xf numFmtId="4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2"/>
  <sheetViews>
    <sheetView tabSelected="1" workbookViewId="0">
      <selection activeCell="I29" sqref="I29"/>
    </sheetView>
  </sheetViews>
  <sheetFormatPr defaultRowHeight="15" x14ac:dyDescent="0.25"/>
  <cols>
    <col min="1" max="1" width="42.7109375" customWidth="1"/>
    <col min="2" max="2" width="8.28515625" customWidth="1"/>
    <col min="3" max="3" width="12.5703125" bestFit="1" customWidth="1"/>
    <col min="4" max="4" width="12.42578125" customWidth="1"/>
    <col min="5" max="5" width="11.140625" customWidth="1"/>
    <col min="6" max="8" width="10.85546875" bestFit="1" customWidth="1"/>
  </cols>
  <sheetData>
    <row r="1" spans="1:7" ht="18" customHeight="1" x14ac:dyDescent="0.25">
      <c r="A1" s="1" t="s">
        <v>0</v>
      </c>
    </row>
    <row r="2" spans="1:7" s="2" customFormat="1" ht="12.75" x14ac:dyDescent="0.2">
      <c r="A2" s="2" t="s">
        <v>35</v>
      </c>
    </row>
    <row r="3" spans="1:7" s="2" customFormat="1" ht="9.75" customHeight="1" x14ac:dyDescent="0.2"/>
    <row r="4" spans="1:7" s="2" customFormat="1" ht="38.25" x14ac:dyDescent="0.2">
      <c r="A4" s="12"/>
      <c r="B4" s="34" t="s">
        <v>1</v>
      </c>
      <c r="C4" s="34" t="s">
        <v>18</v>
      </c>
      <c r="D4" s="34" t="s">
        <v>34</v>
      </c>
      <c r="E4" s="34" t="s">
        <v>31</v>
      </c>
    </row>
    <row r="5" spans="1:7" s="2" customFormat="1" ht="12.75" x14ac:dyDescent="0.2">
      <c r="A5" s="75" t="s">
        <v>11</v>
      </c>
      <c r="B5" s="76"/>
      <c r="C5" s="76"/>
      <c r="D5" s="76"/>
      <c r="E5" s="77"/>
    </row>
    <row r="6" spans="1:7" s="2" customFormat="1" ht="12.75" x14ac:dyDescent="0.2">
      <c r="A6" s="35" t="s">
        <v>19</v>
      </c>
      <c r="B6" s="14" t="s">
        <v>36</v>
      </c>
      <c r="C6" s="31">
        <f>C8+C13+C18+C23</f>
        <v>859196892</v>
      </c>
      <c r="D6" s="36">
        <f>D8+D13+D18+D23</f>
        <v>860835408</v>
      </c>
      <c r="E6" s="46">
        <f>(C6-D6)/D6*100</f>
        <v>-0.19034021890512198</v>
      </c>
    </row>
    <row r="7" spans="1:7" s="2" customFormat="1" ht="12" customHeight="1" x14ac:dyDescent="0.2">
      <c r="A7" s="4" t="s">
        <v>4</v>
      </c>
      <c r="B7" s="3"/>
      <c r="C7" s="5"/>
      <c r="D7" s="5"/>
      <c r="E7" s="5"/>
    </row>
    <row r="8" spans="1:7" s="2" customFormat="1" ht="12.75" x14ac:dyDescent="0.2">
      <c r="A8" s="6" t="s">
        <v>10</v>
      </c>
      <c r="B8" s="14" t="s">
        <v>36</v>
      </c>
      <c r="C8" s="70">
        <f>C10+C11+C12</f>
        <v>628430241</v>
      </c>
      <c r="D8" s="7">
        <f>D10+D11+D12</f>
        <v>630304449</v>
      </c>
      <c r="E8" s="43">
        <f>(C8-D8)/D8*100</f>
        <v>-0.2973496384125951</v>
      </c>
      <c r="F8" s="27"/>
      <c r="G8" s="8"/>
    </row>
    <row r="9" spans="1:7" s="2" customFormat="1" ht="12" customHeight="1" x14ac:dyDescent="0.2">
      <c r="A9" s="4" t="s">
        <v>4</v>
      </c>
      <c r="B9" s="3"/>
      <c r="C9" s="5"/>
      <c r="D9" s="5"/>
      <c r="E9" s="5"/>
    </row>
    <row r="10" spans="1:7" s="2" customFormat="1" ht="12.75" x14ac:dyDescent="0.2">
      <c r="A10" s="4" t="s">
        <v>5</v>
      </c>
      <c r="B10" s="14" t="s">
        <v>36</v>
      </c>
      <c r="C10" s="9">
        <v>229403850</v>
      </c>
      <c r="D10" s="9">
        <v>70708384</v>
      </c>
      <c r="E10" s="43">
        <f>(C10-D10)/D10*100</f>
        <v>224.43656186513894</v>
      </c>
    </row>
    <row r="11" spans="1:7" s="2" customFormat="1" ht="12.75" x14ac:dyDescent="0.2">
      <c r="A11" s="4" t="s">
        <v>6</v>
      </c>
      <c r="B11" s="14" t="s">
        <v>36</v>
      </c>
      <c r="C11" s="9">
        <v>246481628</v>
      </c>
      <c r="D11" s="9">
        <v>228126779</v>
      </c>
      <c r="E11" s="43">
        <f>(C11-D11)/D11*100</f>
        <v>8.0458984606975932</v>
      </c>
      <c r="F11" s="8"/>
    </row>
    <row r="12" spans="1:7" s="2" customFormat="1" ht="12.75" x14ac:dyDescent="0.2">
      <c r="A12" s="4" t="s">
        <v>7</v>
      </c>
      <c r="B12" s="14" t="s">
        <v>36</v>
      </c>
      <c r="C12" s="9">
        <v>152544763</v>
      </c>
      <c r="D12" s="9">
        <v>331469286</v>
      </c>
      <c r="E12" s="43">
        <f>(C12-D12)/D12*100</f>
        <v>-53.979216342837866</v>
      </c>
      <c r="F12" s="8"/>
    </row>
    <row r="13" spans="1:7" s="2" customFormat="1" ht="12.75" x14ac:dyDescent="0.2">
      <c r="A13" s="6" t="s">
        <v>12</v>
      </c>
      <c r="B13" s="14" t="s">
        <v>36</v>
      </c>
      <c r="C13" s="7">
        <f>C15+C16+C17</f>
        <v>163702530</v>
      </c>
      <c r="D13" s="55">
        <f>D15+D16+D17</f>
        <v>162357031</v>
      </c>
      <c r="E13" s="43">
        <f>(C13-D13)/D13*100</f>
        <v>0.82872850760617822</v>
      </c>
      <c r="F13" s="8"/>
    </row>
    <row r="14" spans="1:7" s="2" customFormat="1" ht="12" customHeight="1" x14ac:dyDescent="0.2">
      <c r="A14" s="4" t="s">
        <v>4</v>
      </c>
      <c r="B14" s="3"/>
      <c r="C14" s="5"/>
      <c r="D14" s="56"/>
      <c r="E14" s="5"/>
    </row>
    <row r="15" spans="1:7" s="2" customFormat="1" ht="12.75" x14ac:dyDescent="0.2">
      <c r="A15" s="4" t="s">
        <v>5</v>
      </c>
      <c r="B15" s="14" t="s">
        <v>36</v>
      </c>
      <c r="C15" s="9">
        <v>134222250</v>
      </c>
      <c r="D15" s="57">
        <v>135454820</v>
      </c>
      <c r="E15" s="43">
        <f>(C15-D15)/D15*100</f>
        <v>-0.90994916238491919</v>
      </c>
    </row>
    <row r="16" spans="1:7" s="2" customFormat="1" ht="12.75" x14ac:dyDescent="0.2">
      <c r="A16" s="4" t="s">
        <v>6</v>
      </c>
      <c r="B16" s="14" t="s">
        <v>36</v>
      </c>
      <c r="C16" s="9">
        <v>16351591</v>
      </c>
      <c r="D16" s="57">
        <v>16887988</v>
      </c>
      <c r="E16" s="43">
        <f>(C16-D16)/D16*100</f>
        <v>-3.1762042938448323</v>
      </c>
    </row>
    <row r="17" spans="1:9" s="2" customFormat="1" ht="12.75" x14ac:dyDescent="0.2">
      <c r="A17" s="4" t="s">
        <v>7</v>
      </c>
      <c r="B17" s="14" t="s">
        <v>36</v>
      </c>
      <c r="C17" s="9">
        <v>13128689</v>
      </c>
      <c r="D17" s="57">
        <v>10014223</v>
      </c>
      <c r="E17" s="43">
        <f>(C17-D17)/D17*100</f>
        <v>31.100425864293214</v>
      </c>
    </row>
    <row r="18" spans="1:9" s="2" customFormat="1" ht="12.75" x14ac:dyDescent="0.2">
      <c r="A18" s="6" t="s">
        <v>9</v>
      </c>
      <c r="B18" s="14" t="s">
        <v>36</v>
      </c>
      <c r="C18" s="7">
        <f>C20+C21+C22</f>
        <v>36847372</v>
      </c>
      <c r="D18" s="55">
        <f>D20+D21+D22</f>
        <v>52325646</v>
      </c>
      <c r="E18" s="43">
        <f>(C18-D18)/D18*100</f>
        <v>-29.580664899961288</v>
      </c>
      <c r="F18" s="8"/>
    </row>
    <row r="19" spans="1:9" s="2" customFormat="1" ht="12" customHeight="1" x14ac:dyDescent="0.2">
      <c r="A19" s="4" t="s">
        <v>4</v>
      </c>
      <c r="B19" s="3"/>
      <c r="C19" s="5"/>
      <c r="D19" s="56"/>
      <c r="E19" s="26"/>
    </row>
    <row r="20" spans="1:9" s="2" customFormat="1" ht="12.75" x14ac:dyDescent="0.2">
      <c r="A20" s="4" t="s">
        <v>5</v>
      </c>
      <c r="B20" s="14" t="s">
        <v>36</v>
      </c>
      <c r="C20" s="9">
        <v>13774197</v>
      </c>
      <c r="D20" s="57">
        <v>26557833</v>
      </c>
      <c r="E20" s="43">
        <f>(C20-D20)/D20*100</f>
        <v>-48.135086925202067</v>
      </c>
    </row>
    <row r="21" spans="1:9" s="2" customFormat="1" ht="12.75" x14ac:dyDescent="0.2">
      <c r="A21" s="4" t="s">
        <v>6</v>
      </c>
      <c r="B21" s="14" t="s">
        <v>36</v>
      </c>
      <c r="C21" s="9">
        <v>11793491</v>
      </c>
      <c r="D21" s="57">
        <v>14128394</v>
      </c>
      <c r="E21" s="43">
        <f>(C21-D21)/D21*100</f>
        <v>-16.526315729869935</v>
      </c>
    </row>
    <row r="22" spans="1:9" s="2" customFormat="1" ht="12.75" x14ac:dyDescent="0.2">
      <c r="A22" s="10" t="s">
        <v>7</v>
      </c>
      <c r="B22" s="14" t="s">
        <v>36</v>
      </c>
      <c r="C22" s="9">
        <v>11279684</v>
      </c>
      <c r="D22" s="57">
        <v>11639419</v>
      </c>
      <c r="E22" s="43">
        <f>(C22-D22)/D22*100</f>
        <v>-3.0906611403885367</v>
      </c>
      <c r="F22" s="8"/>
    </row>
    <row r="23" spans="1:9" s="2" customFormat="1" ht="12.75" x14ac:dyDescent="0.2">
      <c r="A23" s="11" t="s">
        <v>8</v>
      </c>
      <c r="B23" s="14" t="s">
        <v>36</v>
      </c>
      <c r="C23" s="7">
        <f>C25+C26</f>
        <v>30216749</v>
      </c>
      <c r="D23" s="58">
        <f>D25+D26</f>
        <v>15848282</v>
      </c>
      <c r="E23" s="43">
        <f>(C23-D23)/D23*100</f>
        <v>90.662615670266348</v>
      </c>
      <c r="F23" s="8"/>
    </row>
    <row r="24" spans="1:9" s="2" customFormat="1" ht="12" customHeight="1" x14ac:dyDescent="0.2">
      <c r="A24" s="10" t="s">
        <v>4</v>
      </c>
      <c r="B24" s="3"/>
      <c r="C24" s="5"/>
      <c r="D24" s="59"/>
      <c r="E24" s="32"/>
      <c r="F24" s="8"/>
    </row>
    <row r="25" spans="1:9" s="2" customFormat="1" ht="12.75" x14ac:dyDescent="0.2">
      <c r="A25" s="6" t="s">
        <v>10</v>
      </c>
      <c r="B25" s="14" t="s">
        <v>36</v>
      </c>
      <c r="C25" s="9">
        <v>21203369</v>
      </c>
      <c r="D25" s="57">
        <v>9212474</v>
      </c>
      <c r="E25" s="43">
        <f>(C25-D25)/D25*100</f>
        <v>130.1593361348971</v>
      </c>
      <c r="F25" s="8"/>
    </row>
    <row r="26" spans="1:9" s="2" customFormat="1" ht="13.5" thickBot="1" x14ac:dyDescent="0.25">
      <c r="A26" s="21" t="s">
        <v>12</v>
      </c>
      <c r="B26" s="14" t="s">
        <v>36</v>
      </c>
      <c r="C26" s="71">
        <v>9013380</v>
      </c>
      <c r="D26" s="60">
        <v>6635808</v>
      </c>
      <c r="E26" s="47">
        <f>(C26-D26)/D26*100</f>
        <v>35.829427252868072</v>
      </c>
      <c r="F26" s="8"/>
      <c r="G26" s="8"/>
      <c r="H26" s="8"/>
    </row>
    <row r="27" spans="1:9" s="2" customFormat="1" ht="25.5" x14ac:dyDescent="0.2">
      <c r="A27" s="13" t="s">
        <v>20</v>
      </c>
      <c r="B27" s="14" t="s">
        <v>36</v>
      </c>
      <c r="C27" s="15">
        <v>94275330</v>
      </c>
      <c r="D27" s="61">
        <v>321910392</v>
      </c>
      <c r="E27" s="46">
        <f>(C27-D27)/D27*100</f>
        <v>-70.713797273124385</v>
      </c>
      <c r="H27" s="22"/>
      <c r="I27" s="24"/>
    </row>
    <row r="28" spans="1:9" s="2" customFormat="1" ht="38.25" x14ac:dyDescent="0.2">
      <c r="A28" s="18" t="s">
        <v>28</v>
      </c>
      <c r="B28" s="14" t="s">
        <v>36</v>
      </c>
      <c r="C28" s="42">
        <f>C27/C6*100</f>
        <v>10.972494299944465</v>
      </c>
      <c r="D28" s="62">
        <f>D27/D6*100</f>
        <v>37.395115141453381</v>
      </c>
      <c r="E28" s="33"/>
      <c r="H28" s="22"/>
      <c r="I28" s="24"/>
    </row>
    <row r="29" spans="1:9" s="2" customFormat="1" ht="25.5" x14ac:dyDescent="0.2">
      <c r="A29" s="16" t="s">
        <v>21</v>
      </c>
      <c r="B29" s="14" t="s">
        <v>36</v>
      </c>
      <c r="C29" s="9">
        <v>181657618</v>
      </c>
      <c r="D29" s="8">
        <v>164972691</v>
      </c>
      <c r="E29" s="43">
        <f>(C29-D29)/D29*100</f>
        <v>10.113750887412026</v>
      </c>
      <c r="H29" s="22"/>
      <c r="I29" s="24"/>
    </row>
    <row r="30" spans="1:9" s="2" customFormat="1" ht="38.25" x14ac:dyDescent="0.2">
      <c r="A30" s="18" t="s">
        <v>29</v>
      </c>
      <c r="B30" s="14" t="s">
        <v>36</v>
      </c>
      <c r="C30" s="42">
        <f>C29/C6*100</f>
        <v>21.14272289523133</v>
      </c>
      <c r="D30" s="63">
        <f>D29/D6*100</f>
        <v>19.164254800262583</v>
      </c>
      <c r="E30" s="48"/>
      <c r="H30" s="22"/>
      <c r="I30" s="24"/>
    </row>
    <row r="31" spans="1:9" s="2" customFormat="1" ht="25.5" x14ac:dyDescent="0.2">
      <c r="A31" s="16" t="s">
        <v>22</v>
      </c>
      <c r="B31" s="14" t="s">
        <v>36</v>
      </c>
      <c r="C31" s="9">
        <v>70583</v>
      </c>
      <c r="D31" s="8">
        <v>439593</v>
      </c>
      <c r="E31" s="43">
        <f>(C31-D31)/D31*100</f>
        <v>-83.943556881024037</v>
      </c>
      <c r="H31" s="23"/>
      <c r="I31" s="24"/>
    </row>
    <row r="32" spans="1:9" s="2" customFormat="1" ht="38.25" x14ac:dyDescent="0.2">
      <c r="A32" s="37" t="s">
        <v>32</v>
      </c>
      <c r="B32" s="14" t="s">
        <v>36</v>
      </c>
      <c r="C32" s="84">
        <f>C31/C6*100</f>
        <v>8.214997127806184E-3</v>
      </c>
      <c r="D32" s="66">
        <f>D31/D6*100</f>
        <v>5.1065859502842384E-2</v>
      </c>
      <c r="E32" s="48"/>
      <c r="H32" s="23"/>
      <c r="I32" s="24"/>
    </row>
    <row r="33" spans="1:9" s="2" customFormat="1" ht="25.5" x14ac:dyDescent="0.2">
      <c r="A33" s="16" t="s">
        <v>23</v>
      </c>
      <c r="B33" s="14" t="s">
        <v>36</v>
      </c>
      <c r="C33" s="9">
        <v>305460</v>
      </c>
      <c r="D33" s="8">
        <v>3497831</v>
      </c>
      <c r="E33" s="43">
        <f>(C33-D33)/D33*100</f>
        <v>-91.267159562597513</v>
      </c>
      <c r="H33" s="23"/>
      <c r="I33" s="24"/>
    </row>
    <row r="34" spans="1:9" s="2" customFormat="1" ht="38.25" x14ac:dyDescent="0.2">
      <c r="A34" s="37" t="s">
        <v>33</v>
      </c>
      <c r="B34" s="14" t="s">
        <v>36</v>
      </c>
      <c r="C34" s="84">
        <f>C33/C6*100</f>
        <v>3.5551804579851763E-2</v>
      </c>
      <c r="D34" s="66">
        <v>0.4</v>
      </c>
      <c r="E34" s="48"/>
      <c r="H34" s="23"/>
      <c r="I34" s="24"/>
    </row>
    <row r="35" spans="1:9" s="2" customFormat="1" ht="25.5" x14ac:dyDescent="0.2">
      <c r="A35" s="16" t="s">
        <v>24</v>
      </c>
      <c r="B35" s="14" t="s">
        <v>36</v>
      </c>
      <c r="C35" s="9">
        <v>126645087</v>
      </c>
      <c r="D35" s="8">
        <v>261602420</v>
      </c>
      <c r="E35" s="43">
        <f>(C35-D35)/D35*100</f>
        <v>-51.588717336789159</v>
      </c>
      <c r="H35" s="22"/>
      <c r="I35" s="24"/>
    </row>
    <row r="36" spans="1:9" s="2" customFormat="1" ht="38.25" x14ac:dyDescent="0.2">
      <c r="A36" s="37" t="s">
        <v>30</v>
      </c>
      <c r="B36" s="14" t="s">
        <v>36</v>
      </c>
      <c r="C36" s="42">
        <f>C35/C6*100</f>
        <v>14.739937746422854</v>
      </c>
      <c r="D36" s="64">
        <f>D35/D6*100</f>
        <v>30.389365675348706</v>
      </c>
      <c r="E36" s="32"/>
      <c r="H36" s="22"/>
      <c r="I36" s="24"/>
    </row>
    <row r="37" spans="1:9" s="2" customFormat="1" ht="12.75" x14ac:dyDescent="0.2">
      <c r="A37" s="75" t="s">
        <v>13</v>
      </c>
      <c r="B37" s="76"/>
      <c r="C37" s="76"/>
      <c r="D37" s="76"/>
      <c r="E37" s="77"/>
      <c r="I37" s="25"/>
    </row>
    <row r="38" spans="1:9" s="2" customFormat="1" ht="12.75" x14ac:dyDescent="0.2">
      <c r="A38" s="35" t="s">
        <v>19</v>
      </c>
      <c r="B38" s="14" t="s">
        <v>36</v>
      </c>
      <c r="C38" s="17">
        <f>C40+C45</f>
        <v>97245889</v>
      </c>
      <c r="D38" s="31">
        <f>D40+D45</f>
        <v>40728105</v>
      </c>
      <c r="E38" s="46">
        <f>(C38-D38)/D38*100</f>
        <v>138.76850887120821</v>
      </c>
      <c r="F38" s="28"/>
      <c r="I38" s="25"/>
    </row>
    <row r="39" spans="1:9" s="2" customFormat="1" ht="12.75" customHeight="1" x14ac:dyDescent="0.2">
      <c r="A39" s="4" t="s">
        <v>4</v>
      </c>
      <c r="B39" s="3"/>
      <c r="C39" s="5"/>
      <c r="D39" s="3"/>
      <c r="E39" s="48"/>
      <c r="F39" s="28"/>
      <c r="I39" s="25"/>
    </row>
    <row r="40" spans="1:9" s="2" customFormat="1" ht="12.75" x14ac:dyDescent="0.2">
      <c r="A40" s="6" t="s">
        <v>10</v>
      </c>
      <c r="B40" s="14" t="s">
        <v>36</v>
      </c>
      <c r="C40" s="7">
        <f>C42+C43+C44</f>
        <v>97245889</v>
      </c>
      <c r="D40" s="55">
        <f>D42+D43+D44</f>
        <v>40728105</v>
      </c>
      <c r="E40" s="43">
        <f>(C40-D40)/D40*100</f>
        <v>138.76850887120821</v>
      </c>
      <c r="F40" s="28"/>
      <c r="I40" s="25"/>
    </row>
    <row r="41" spans="1:9" s="2" customFormat="1" ht="12" customHeight="1" x14ac:dyDescent="0.2">
      <c r="A41" s="4" t="s">
        <v>4</v>
      </c>
      <c r="B41" s="3"/>
      <c r="C41" s="5"/>
      <c r="D41" s="56"/>
      <c r="E41" s="48"/>
      <c r="F41" s="28"/>
      <c r="I41" s="25"/>
    </row>
    <row r="42" spans="1:9" s="2" customFormat="1" ht="12.75" x14ac:dyDescent="0.2">
      <c r="A42" s="4" t="s">
        <v>5</v>
      </c>
      <c r="B42" s="14" t="s">
        <v>36</v>
      </c>
      <c r="C42" s="9">
        <v>11784925</v>
      </c>
      <c r="D42" s="57">
        <v>19412342</v>
      </c>
      <c r="E42" s="82">
        <f>(C42-D42)/D42*100</f>
        <v>-39.291585734477579</v>
      </c>
      <c r="I42" s="25"/>
    </row>
    <row r="43" spans="1:9" s="2" customFormat="1" ht="12.75" x14ac:dyDescent="0.2">
      <c r="A43" s="4" t="s">
        <v>6</v>
      </c>
      <c r="B43" s="14" t="s">
        <v>36</v>
      </c>
      <c r="C43" s="9">
        <v>72347942</v>
      </c>
      <c r="D43" s="57">
        <v>8781220</v>
      </c>
      <c r="E43" s="43">
        <f>(C43-D43)/D43*100</f>
        <v>723.89396917512602</v>
      </c>
      <c r="F43" s="28"/>
      <c r="I43" s="25"/>
    </row>
    <row r="44" spans="1:9" s="2" customFormat="1" ht="12.75" x14ac:dyDescent="0.2">
      <c r="A44" s="10" t="s">
        <v>7</v>
      </c>
      <c r="B44" s="14" t="s">
        <v>36</v>
      </c>
      <c r="C44" s="9">
        <v>13113022</v>
      </c>
      <c r="D44" s="65">
        <v>12534543</v>
      </c>
      <c r="E44" s="44">
        <f>(C44-D44)/D44*100</f>
        <v>4.6150785074493745</v>
      </c>
      <c r="F44" s="29"/>
      <c r="I44" s="25"/>
    </row>
    <row r="45" spans="1:9" s="2" customFormat="1" ht="12.75" x14ac:dyDescent="0.2">
      <c r="A45" s="52" t="s">
        <v>8</v>
      </c>
      <c r="B45" s="14" t="s">
        <v>36</v>
      </c>
      <c r="C45" s="7">
        <f>C47</f>
        <v>0</v>
      </c>
      <c r="D45" s="55">
        <f>D47</f>
        <v>0</v>
      </c>
      <c r="E45" s="43">
        <v>0</v>
      </c>
      <c r="F45" s="29"/>
      <c r="I45" s="25"/>
    </row>
    <row r="46" spans="1:9" s="2" customFormat="1" ht="12.75" x14ac:dyDescent="0.2">
      <c r="A46" s="4" t="s">
        <v>4</v>
      </c>
      <c r="B46" s="3"/>
      <c r="C46" s="5"/>
      <c r="D46" s="56"/>
      <c r="E46" s="26"/>
      <c r="F46" s="29"/>
      <c r="I46" s="25"/>
    </row>
    <row r="47" spans="1:9" s="2" customFormat="1" ht="13.5" thickBot="1" x14ac:dyDescent="0.25">
      <c r="A47" s="21" t="s">
        <v>10</v>
      </c>
      <c r="B47" s="14" t="s">
        <v>36</v>
      </c>
      <c r="C47" s="51">
        <v>0</v>
      </c>
      <c r="D47" s="60">
        <v>0</v>
      </c>
      <c r="E47" s="47">
        <v>0</v>
      </c>
      <c r="F47" s="29"/>
      <c r="I47" s="25"/>
    </row>
    <row r="48" spans="1:9" s="2" customFormat="1" ht="25.5" x14ac:dyDescent="0.2">
      <c r="A48" s="13" t="s">
        <v>20</v>
      </c>
      <c r="B48" s="14" t="s">
        <v>36</v>
      </c>
      <c r="C48" s="15">
        <v>5653350</v>
      </c>
      <c r="D48" s="61">
        <v>5756067</v>
      </c>
      <c r="E48" s="46">
        <f>(C48-D48)/D48*100</f>
        <v>-1.7844997287210174</v>
      </c>
      <c r="F48" s="28"/>
      <c r="I48" s="25"/>
    </row>
    <row r="49" spans="1:9" s="2" customFormat="1" ht="38.25" x14ac:dyDescent="0.2">
      <c r="A49" s="18" t="s">
        <v>28</v>
      </c>
      <c r="B49" s="14" t="s">
        <v>36</v>
      </c>
      <c r="C49" s="42">
        <f>C48/C38*100</f>
        <v>5.8134591170224175</v>
      </c>
      <c r="D49" s="63">
        <f>D48/D38*100</f>
        <v>14.132911413383953</v>
      </c>
      <c r="E49" s="3"/>
      <c r="H49" s="27"/>
      <c r="I49" s="24"/>
    </row>
    <row r="50" spans="1:9" s="2" customFormat="1" ht="25.5" x14ac:dyDescent="0.2">
      <c r="A50" s="16" t="s">
        <v>25</v>
      </c>
      <c r="B50" s="14" t="s">
        <v>36</v>
      </c>
      <c r="C50" s="9">
        <v>15667323</v>
      </c>
      <c r="D50" s="8">
        <v>2021334</v>
      </c>
      <c r="E50" s="43">
        <f>(C50-D50)/D50*100</f>
        <v>675.09817773806799</v>
      </c>
      <c r="H50" s="27"/>
      <c r="I50" s="24"/>
    </row>
    <row r="51" spans="1:9" s="2" customFormat="1" ht="38.25" x14ac:dyDescent="0.2">
      <c r="A51" s="18" t="s">
        <v>29</v>
      </c>
      <c r="B51" s="14" t="s">
        <v>36</v>
      </c>
      <c r="C51" s="42">
        <f>C50/C38*100</f>
        <v>16.111038894405088</v>
      </c>
      <c r="D51" s="66">
        <f>D50/D38*100</f>
        <v>4.9629954548585067</v>
      </c>
      <c r="E51" s="48"/>
      <c r="H51" s="27"/>
      <c r="I51" s="24"/>
    </row>
    <row r="52" spans="1:9" s="2" customFormat="1" ht="25.5" x14ac:dyDescent="0.2">
      <c r="A52" s="16" t="s">
        <v>22</v>
      </c>
      <c r="B52" s="14" t="s">
        <v>36</v>
      </c>
      <c r="C52" s="9">
        <v>9223000</v>
      </c>
      <c r="D52" s="9">
        <v>0</v>
      </c>
      <c r="E52" s="83">
        <v>100</v>
      </c>
      <c r="H52" s="27"/>
      <c r="I52" s="24"/>
    </row>
    <row r="53" spans="1:9" s="2" customFormat="1" ht="38.25" x14ac:dyDescent="0.2">
      <c r="A53" s="37" t="s">
        <v>32</v>
      </c>
      <c r="B53" s="14" t="s">
        <v>36</v>
      </c>
      <c r="C53" s="81">
        <f>C52/C38</f>
        <v>9.4842055482674437E-2</v>
      </c>
      <c r="D53" s="42">
        <v>0</v>
      </c>
      <c r="E53" s="48"/>
      <c r="H53" s="27"/>
      <c r="I53" s="24"/>
    </row>
    <row r="54" spans="1:9" s="2" customFormat="1" ht="25.5" x14ac:dyDescent="0.2">
      <c r="A54" s="16" t="s">
        <v>24</v>
      </c>
      <c r="B54" s="14" t="s">
        <v>36</v>
      </c>
      <c r="C54" s="50">
        <v>0</v>
      </c>
      <c r="D54" s="8">
        <v>0</v>
      </c>
      <c r="E54" s="43">
        <v>0</v>
      </c>
      <c r="H54" s="27"/>
      <c r="I54" s="24"/>
    </row>
    <row r="55" spans="1:9" s="2" customFormat="1" ht="38.25" x14ac:dyDescent="0.2">
      <c r="A55" s="37" t="s">
        <v>30</v>
      </c>
      <c r="B55" s="14" t="s">
        <v>36</v>
      </c>
      <c r="C55" s="42">
        <v>0</v>
      </c>
      <c r="D55" s="64">
        <f>D54/D38*100</f>
        <v>0</v>
      </c>
      <c r="E55" s="32"/>
      <c r="H55" s="27"/>
      <c r="I55" s="24"/>
    </row>
    <row r="56" spans="1:9" s="2" customFormat="1" ht="12.75" x14ac:dyDescent="0.2">
      <c r="A56" s="78" t="s">
        <v>27</v>
      </c>
      <c r="B56" s="79"/>
      <c r="C56" s="79"/>
      <c r="D56" s="79"/>
      <c r="E56" s="80"/>
      <c r="H56" s="27"/>
      <c r="I56" s="24"/>
    </row>
    <row r="57" spans="1:9" s="2" customFormat="1" ht="13.5" thickBot="1" x14ac:dyDescent="0.25">
      <c r="A57" s="30" t="s">
        <v>19</v>
      </c>
      <c r="B57" s="14" t="s">
        <v>36</v>
      </c>
      <c r="C57" s="68">
        <v>16352417</v>
      </c>
      <c r="D57" s="67">
        <v>22153970</v>
      </c>
      <c r="E57" s="47">
        <f>(C57-D57)/D57*100</f>
        <v>-26.187419230052221</v>
      </c>
      <c r="H57" s="27"/>
      <c r="I57" s="24"/>
    </row>
    <row r="58" spans="1:9" s="2" customFormat="1" ht="25.5" x14ac:dyDescent="0.2">
      <c r="A58" s="13" t="s">
        <v>20</v>
      </c>
      <c r="B58" s="14" t="s">
        <v>36</v>
      </c>
      <c r="C58" s="15">
        <v>1053580</v>
      </c>
      <c r="D58" s="8">
        <v>2893036</v>
      </c>
      <c r="E58" s="46">
        <f>(C58-D58)/D58*100</f>
        <v>-63.582202226311736</v>
      </c>
      <c r="H58" s="27"/>
      <c r="I58" s="24"/>
    </row>
    <row r="59" spans="1:9" s="2" customFormat="1" ht="38.25" x14ac:dyDescent="0.2">
      <c r="A59" s="18" t="s">
        <v>28</v>
      </c>
      <c r="B59" s="14" t="s">
        <v>36</v>
      </c>
      <c r="C59" s="45">
        <f>C58/C57*100</f>
        <v>6.4429619181066631</v>
      </c>
      <c r="D59" s="44">
        <f>D58/D57*100</f>
        <v>13.058770053403521</v>
      </c>
      <c r="E59" s="38"/>
      <c r="H59" s="27"/>
      <c r="I59" s="24"/>
    </row>
    <row r="60" spans="1:9" s="2" customFormat="1" ht="12.75" x14ac:dyDescent="0.2">
      <c r="A60" s="75" t="s">
        <v>14</v>
      </c>
      <c r="B60" s="76"/>
      <c r="C60" s="76"/>
      <c r="D60" s="76"/>
      <c r="E60" s="77"/>
    </row>
    <row r="61" spans="1:9" s="2" customFormat="1" ht="12.75" x14ac:dyDescent="0.2">
      <c r="A61" s="35" t="s">
        <v>19</v>
      </c>
      <c r="B61" s="14" t="s">
        <v>36</v>
      </c>
      <c r="C61" s="31">
        <f>C63+C68</f>
        <v>4648431</v>
      </c>
      <c r="D61" s="36">
        <f>D63+D68</f>
        <v>25734620</v>
      </c>
      <c r="E61" s="46">
        <f>(C61-D61)/D61*100</f>
        <v>-81.937052111125013</v>
      </c>
      <c r="F61" s="28"/>
    </row>
    <row r="62" spans="1:9" s="2" customFormat="1" ht="12" customHeight="1" x14ac:dyDescent="0.2">
      <c r="A62" s="4" t="s">
        <v>4</v>
      </c>
      <c r="B62" s="3"/>
      <c r="C62" s="3"/>
      <c r="D62" s="5"/>
      <c r="E62" s="48"/>
      <c r="F62" s="28"/>
    </row>
    <row r="63" spans="1:9" s="2" customFormat="1" ht="12.75" x14ac:dyDescent="0.2">
      <c r="A63" s="6" t="s">
        <v>10</v>
      </c>
      <c r="B63" s="14" t="s">
        <v>36</v>
      </c>
      <c r="C63" s="53">
        <f>C65+C66+C67</f>
        <v>4465431</v>
      </c>
      <c r="D63" s="7">
        <f>D65+D66+D67</f>
        <v>25064368</v>
      </c>
      <c r="E63" s="43">
        <f>(C63-D63)/D63*100</f>
        <v>-82.184146833464951</v>
      </c>
      <c r="F63" s="28"/>
    </row>
    <row r="64" spans="1:9" s="2" customFormat="1" ht="12" customHeight="1" x14ac:dyDescent="0.2">
      <c r="A64" s="4" t="s">
        <v>4</v>
      </c>
      <c r="B64" s="3"/>
      <c r="C64" s="5"/>
      <c r="D64" s="5"/>
      <c r="E64" s="48"/>
      <c r="F64" s="28"/>
    </row>
    <row r="65" spans="1:6" s="2" customFormat="1" ht="12.75" x14ac:dyDescent="0.2">
      <c r="A65" s="4" t="s">
        <v>5</v>
      </c>
      <c r="B65" s="14" t="s">
        <v>36</v>
      </c>
      <c r="C65" s="9">
        <v>0</v>
      </c>
      <c r="D65" s="9">
        <v>0</v>
      </c>
      <c r="E65" s="43">
        <v>0</v>
      </c>
      <c r="F65" s="29"/>
    </row>
    <row r="66" spans="1:6" s="2" customFormat="1" ht="12.75" x14ac:dyDescent="0.2">
      <c r="A66" s="4" t="s">
        <v>6</v>
      </c>
      <c r="B66" s="14" t="s">
        <v>36</v>
      </c>
      <c r="C66" s="9">
        <v>3949371</v>
      </c>
      <c r="D66" s="9">
        <v>9607086</v>
      </c>
      <c r="E66" s="43">
        <f>(C66-D66)/D66*100</f>
        <v>-58.891062284651142</v>
      </c>
      <c r="F66" s="28"/>
    </row>
    <row r="67" spans="1:6" s="2" customFormat="1" ht="12.75" x14ac:dyDescent="0.2">
      <c r="A67" s="4" t="s">
        <v>7</v>
      </c>
      <c r="B67" s="14" t="s">
        <v>36</v>
      </c>
      <c r="C67" s="9">
        <v>516060</v>
      </c>
      <c r="D67" s="9">
        <v>15457282</v>
      </c>
      <c r="E67" s="43">
        <f>(C67-D67)/D67*100</f>
        <v>-96.661379406806446</v>
      </c>
      <c r="F67" s="28"/>
    </row>
    <row r="68" spans="1:6" s="2" customFormat="1" ht="12.75" x14ac:dyDescent="0.2">
      <c r="A68" s="6" t="s">
        <v>12</v>
      </c>
      <c r="B68" s="14" t="s">
        <v>36</v>
      </c>
      <c r="C68" s="7">
        <f>C70+C71+C72</f>
        <v>183000</v>
      </c>
      <c r="D68" s="7">
        <f>D70+D71+D72</f>
        <v>670252</v>
      </c>
      <c r="E68" s="43">
        <f>(C68-D68)/D68*100</f>
        <v>-72.696836413766761</v>
      </c>
      <c r="F68" s="28"/>
    </row>
    <row r="69" spans="1:6" s="2" customFormat="1" ht="12" customHeight="1" x14ac:dyDescent="0.2">
      <c r="A69" s="4" t="s">
        <v>4</v>
      </c>
      <c r="B69" s="3"/>
      <c r="C69" s="5"/>
      <c r="D69" s="5"/>
      <c r="E69" s="48"/>
      <c r="F69" s="29"/>
    </row>
    <row r="70" spans="1:6" s="2" customFormat="1" ht="12.75" x14ac:dyDescent="0.2">
      <c r="A70" s="4" t="s">
        <v>5</v>
      </c>
      <c r="B70" s="14" t="s">
        <v>36</v>
      </c>
      <c r="C70" s="9">
        <v>0</v>
      </c>
      <c r="D70" s="9">
        <v>0</v>
      </c>
      <c r="E70" s="43">
        <v>0</v>
      </c>
      <c r="F70" s="28"/>
    </row>
    <row r="71" spans="1:6" s="2" customFormat="1" ht="12.75" x14ac:dyDescent="0.2">
      <c r="A71" s="4" t="s">
        <v>6</v>
      </c>
      <c r="B71" s="14" t="s">
        <v>36</v>
      </c>
      <c r="C71" s="9">
        <v>0</v>
      </c>
      <c r="D71" s="9">
        <v>295552</v>
      </c>
      <c r="E71" s="43">
        <f>(C71-D71)/D71*100</f>
        <v>-100</v>
      </c>
      <c r="F71" s="28"/>
    </row>
    <row r="72" spans="1:6" s="2" customFormat="1" ht="12.75" x14ac:dyDescent="0.2">
      <c r="A72" s="10" t="s">
        <v>7</v>
      </c>
      <c r="B72" s="14" t="s">
        <v>36</v>
      </c>
      <c r="C72" s="9">
        <v>183000</v>
      </c>
      <c r="D72" s="9">
        <v>374700</v>
      </c>
      <c r="E72" s="43">
        <f>(C72-D72)/D72*100</f>
        <v>-51.160928742994393</v>
      </c>
      <c r="F72" s="29"/>
    </row>
    <row r="73" spans="1:6" s="2" customFormat="1" ht="12.75" x14ac:dyDescent="0.2">
      <c r="A73" s="75" t="s">
        <v>3</v>
      </c>
      <c r="B73" s="76"/>
      <c r="C73" s="76"/>
      <c r="D73" s="76"/>
      <c r="E73" s="77"/>
      <c r="F73" s="28"/>
    </row>
    <row r="74" spans="1:6" s="2" customFormat="1" ht="12.75" x14ac:dyDescent="0.2">
      <c r="A74" s="39" t="s">
        <v>19</v>
      </c>
      <c r="B74" s="14" t="s">
        <v>36</v>
      </c>
      <c r="C74" s="69">
        <v>107460912</v>
      </c>
      <c r="D74" s="22">
        <v>162828684</v>
      </c>
      <c r="E74" s="49">
        <f>(C74-D74)/D74*100</f>
        <v>-34.003696793373337</v>
      </c>
      <c r="F74" s="28"/>
    </row>
    <row r="75" spans="1:6" s="2" customFormat="1" ht="12.75" x14ac:dyDescent="0.2">
      <c r="A75" s="75" t="s">
        <v>15</v>
      </c>
      <c r="B75" s="76"/>
      <c r="C75" s="76"/>
      <c r="D75" s="76"/>
      <c r="E75" s="77"/>
    </row>
    <row r="76" spans="1:6" s="2" customFormat="1" ht="12.75" x14ac:dyDescent="0.2">
      <c r="A76" s="39" t="s">
        <v>19</v>
      </c>
      <c r="B76" s="14" t="s">
        <v>36</v>
      </c>
      <c r="C76" s="2">
        <v>0</v>
      </c>
      <c r="D76" s="40">
        <v>0</v>
      </c>
      <c r="E76" s="49">
        <v>0</v>
      </c>
    </row>
    <row r="77" spans="1:6" s="2" customFormat="1" ht="12.75" x14ac:dyDescent="0.2">
      <c r="A77" s="72" t="s">
        <v>2</v>
      </c>
      <c r="B77" s="73"/>
      <c r="C77" s="73"/>
      <c r="D77" s="73"/>
      <c r="E77" s="74"/>
    </row>
    <row r="78" spans="1:6" s="2" customFormat="1" ht="25.5" customHeight="1" x14ac:dyDescent="0.2">
      <c r="A78" s="41" t="s">
        <v>26</v>
      </c>
      <c r="B78" s="14" t="s">
        <v>36</v>
      </c>
      <c r="C78" s="69">
        <v>195762</v>
      </c>
      <c r="D78" s="54">
        <v>60646</v>
      </c>
      <c r="E78" s="46">
        <f>(C78-D78)/D78*100</f>
        <v>222.7945783728523</v>
      </c>
    </row>
    <row r="80" spans="1:6" s="2" customFormat="1" ht="38.25" x14ac:dyDescent="0.2">
      <c r="A80" s="19" t="s">
        <v>16</v>
      </c>
    </row>
    <row r="81" spans="1:1" s="2" customFormat="1" ht="38.25" x14ac:dyDescent="0.2">
      <c r="A81" s="20" t="s">
        <v>17</v>
      </c>
    </row>
    <row r="82" spans="1:1" s="2" customFormat="1" ht="12.75" x14ac:dyDescent="0.2"/>
  </sheetData>
  <mergeCells count="7">
    <mergeCell ref="A77:E77"/>
    <mergeCell ref="A5:E5"/>
    <mergeCell ref="A37:E37"/>
    <mergeCell ref="A56:E56"/>
    <mergeCell ref="A60:E60"/>
    <mergeCell ref="A73:E73"/>
    <mergeCell ref="A75:E75"/>
  </mergeCells>
  <phoneticPr fontId="1" type="noConversion"/>
  <conditionalFormatting sqref="D42:D44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D10:D12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D15:D17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D20:D22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D25:D26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C65:C67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D65:D67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D70:D72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C70:C72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C42:C44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C25:C26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C20:C22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C10:C12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C15:C17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2022Q2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cp:lastPrinted>2020-01-21T08:48:15Z</cp:lastPrinted>
  <dcterms:created xsi:type="dcterms:W3CDTF">2019-09-17T12:20:48Z</dcterms:created>
  <dcterms:modified xsi:type="dcterms:W3CDTF">2022-07-19T08:11:42Z</dcterms:modified>
</cp:coreProperties>
</file>